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192.168.1.161\Auditoria\SIGMEL REPARABLES\SST Y MA\SGSSO A.2.5\"/>
    </mc:Choice>
  </mc:AlternateContent>
  <xr:revisionPtr revIDLastSave="0" documentId="13_ncr:1_{A79CB2A9-7610-483F-9555-E53937A355B8}" xr6:coauthVersionLast="47" xr6:coauthVersionMax="47" xr10:uidLastSave="{00000000-0000-0000-0000-000000000000}"/>
  <bookViews>
    <workbookView xWindow="-108" yWindow="-108" windowWidth="23256" windowHeight="12456" tabRatio="883" xr2:uid="{00000000-000D-0000-FFFF-FFFF00000000}"/>
  </bookViews>
  <sheets>
    <sheet name="Trommel" sheetId="3" r:id="rId1"/>
    <sheet name="TABLA DATOS" sheetId="12" r:id="rId2"/>
  </sheets>
  <definedNames>
    <definedName name="_xlnm._FilterDatabase" localSheetId="0" hidden="1">Trommel!$E$3:$G$97</definedName>
    <definedName name="_xlnm.Print_Area" localSheetId="0">Trommel!$A$1:$T$97</definedName>
    <definedName name="Print_Area" localSheetId="0">Trommel!$A$1:$R$97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4" i="3" l="1"/>
  <c r="Q64" i="3" s="1"/>
  <c r="J64" i="3"/>
  <c r="K64" i="3" s="1"/>
  <c r="K32" i="3"/>
  <c r="P92" i="3"/>
  <c r="Q92" i="3" s="1"/>
  <c r="J92" i="3"/>
  <c r="K92" i="3" s="1"/>
  <c r="P94" i="3" l="1"/>
  <c r="Q94" i="3" s="1"/>
  <c r="J94" i="3"/>
  <c r="K94" i="3" s="1"/>
  <c r="P93" i="3"/>
  <c r="Q93" i="3" s="1"/>
  <c r="J93" i="3"/>
  <c r="K93" i="3" s="1"/>
  <c r="P91" i="3" l="1"/>
  <c r="Q91" i="3" s="1"/>
  <c r="J91" i="3"/>
  <c r="K91" i="3" s="1"/>
  <c r="P90" i="3"/>
  <c r="Q90" i="3" s="1"/>
  <c r="J90" i="3"/>
  <c r="K90" i="3" s="1"/>
  <c r="P89" i="3"/>
  <c r="Q89" i="3" s="1"/>
  <c r="J89" i="3"/>
  <c r="K89" i="3" s="1"/>
  <c r="P88" i="3"/>
  <c r="Q88" i="3" s="1"/>
  <c r="P87" i="3"/>
  <c r="Q87" i="3" s="1"/>
  <c r="J88" i="3"/>
  <c r="K88" i="3" s="1"/>
  <c r="J87" i="3"/>
  <c r="K87" i="3" s="1"/>
  <c r="P86" i="3"/>
  <c r="Q86" i="3" s="1"/>
  <c r="J86" i="3"/>
  <c r="K86" i="3" s="1"/>
  <c r="P85" i="3"/>
  <c r="Q85" i="3" s="1"/>
  <c r="J85" i="3"/>
  <c r="K85" i="3" s="1"/>
  <c r="P84" i="3"/>
  <c r="Q84" i="3" s="1"/>
  <c r="J84" i="3"/>
  <c r="K84" i="3" s="1"/>
  <c r="P83" i="3"/>
  <c r="Q83" i="3" s="1"/>
  <c r="J83" i="3"/>
  <c r="K83" i="3" s="1"/>
  <c r="P82" i="3"/>
  <c r="Q82" i="3" s="1"/>
  <c r="J82" i="3"/>
  <c r="K82" i="3" s="1"/>
  <c r="P81" i="3"/>
  <c r="Q81" i="3" s="1"/>
  <c r="J81" i="3"/>
  <c r="K81" i="3" s="1"/>
  <c r="P80" i="3"/>
  <c r="Q80" i="3" s="1"/>
  <c r="J80" i="3"/>
  <c r="K80" i="3" s="1"/>
  <c r="P79" i="3"/>
  <c r="Q79" i="3" s="1"/>
  <c r="J79" i="3"/>
  <c r="K79" i="3" s="1"/>
  <c r="P78" i="3"/>
  <c r="Q78" i="3" s="1"/>
  <c r="J78" i="3"/>
  <c r="K78" i="3" s="1"/>
  <c r="P77" i="3"/>
  <c r="Q77" i="3" s="1"/>
  <c r="J77" i="3"/>
  <c r="K77" i="3" s="1"/>
  <c r="P76" i="3"/>
  <c r="Q76" i="3" s="1"/>
  <c r="J76" i="3"/>
  <c r="K76" i="3" s="1"/>
  <c r="P22" i="3" l="1"/>
  <c r="Q22" i="3" s="1"/>
  <c r="J22" i="3"/>
  <c r="K22" i="3" s="1"/>
  <c r="P21" i="3"/>
  <c r="Q21" i="3" s="1"/>
  <c r="J21" i="3"/>
  <c r="K21" i="3" s="1"/>
  <c r="P24" i="3"/>
  <c r="Q24" i="3" s="1"/>
  <c r="J24" i="3"/>
  <c r="K24" i="3" s="1"/>
  <c r="P23" i="3"/>
  <c r="Q23" i="3" s="1"/>
  <c r="J23" i="3"/>
  <c r="K23" i="3" s="1"/>
  <c r="P97" i="3"/>
  <c r="Q97" i="3" s="1"/>
  <c r="J97" i="3"/>
  <c r="K97" i="3" s="1"/>
  <c r="P96" i="3"/>
  <c r="Q96" i="3" s="1"/>
  <c r="J96" i="3"/>
  <c r="K96" i="3" s="1"/>
  <c r="P95" i="3"/>
  <c r="Q95" i="3" s="1"/>
  <c r="J95" i="3"/>
  <c r="K95" i="3" s="1"/>
  <c r="P75" i="3"/>
  <c r="Q75" i="3" s="1"/>
  <c r="J75" i="3"/>
  <c r="K75" i="3" s="1"/>
  <c r="P74" i="3"/>
  <c r="Q74" i="3" s="1"/>
  <c r="J74" i="3"/>
  <c r="K74" i="3" s="1"/>
  <c r="P73" i="3"/>
  <c r="Q73" i="3" s="1"/>
  <c r="J73" i="3"/>
  <c r="K73" i="3" s="1"/>
  <c r="P72" i="3"/>
  <c r="Q72" i="3" s="1"/>
  <c r="J72" i="3"/>
  <c r="K72" i="3" s="1"/>
  <c r="P71" i="3"/>
  <c r="Q71" i="3" s="1"/>
  <c r="J71" i="3"/>
  <c r="K71" i="3" s="1"/>
  <c r="P70" i="3"/>
  <c r="Q70" i="3" s="1"/>
  <c r="J70" i="3"/>
  <c r="K70" i="3" s="1"/>
  <c r="P69" i="3"/>
  <c r="Q69" i="3" s="1"/>
  <c r="J69" i="3"/>
  <c r="K69" i="3" s="1"/>
  <c r="P68" i="3"/>
  <c r="Q68" i="3" s="1"/>
  <c r="J68" i="3"/>
  <c r="K68" i="3" s="1"/>
  <c r="P67" i="3"/>
  <c r="Q67" i="3" s="1"/>
  <c r="J67" i="3"/>
  <c r="K67" i="3" s="1"/>
  <c r="P66" i="3"/>
  <c r="Q66" i="3" s="1"/>
  <c r="J66" i="3"/>
  <c r="K66" i="3" s="1"/>
  <c r="P65" i="3"/>
  <c r="Q65" i="3" s="1"/>
  <c r="J65" i="3"/>
  <c r="K65" i="3" s="1"/>
  <c r="P63" i="3"/>
  <c r="Q63" i="3" s="1"/>
  <c r="J63" i="3"/>
  <c r="K63" i="3" s="1"/>
  <c r="P62" i="3"/>
  <c r="Q62" i="3" s="1"/>
  <c r="J62" i="3"/>
  <c r="K62" i="3" s="1"/>
  <c r="P61" i="3"/>
  <c r="Q61" i="3" s="1"/>
  <c r="J61" i="3"/>
  <c r="K61" i="3" s="1"/>
  <c r="P60" i="3"/>
  <c r="Q60" i="3" s="1"/>
  <c r="J60" i="3"/>
  <c r="K60" i="3" s="1"/>
  <c r="P59" i="3"/>
  <c r="Q59" i="3" s="1"/>
  <c r="J59" i="3"/>
  <c r="K59" i="3" s="1"/>
  <c r="P58" i="3"/>
  <c r="Q58" i="3" s="1"/>
  <c r="J58" i="3"/>
  <c r="K58" i="3" s="1"/>
  <c r="P57" i="3"/>
  <c r="Q57" i="3" s="1"/>
  <c r="J57" i="3"/>
  <c r="K57" i="3" s="1"/>
  <c r="P56" i="3"/>
  <c r="Q56" i="3" s="1"/>
  <c r="J56" i="3"/>
  <c r="K56" i="3" s="1"/>
  <c r="P55" i="3"/>
  <c r="Q55" i="3" s="1"/>
  <c r="J55" i="3"/>
  <c r="K55" i="3" s="1"/>
  <c r="P54" i="3"/>
  <c r="Q54" i="3" s="1"/>
  <c r="J54" i="3"/>
  <c r="K54" i="3" s="1"/>
  <c r="P53" i="3"/>
  <c r="Q53" i="3" s="1"/>
  <c r="J53" i="3"/>
  <c r="K53" i="3" s="1"/>
  <c r="Y52" i="3"/>
  <c r="Z52" i="3" s="1"/>
  <c r="P52" i="3"/>
  <c r="Q52" i="3" s="1"/>
  <c r="J52" i="3"/>
  <c r="K52" i="3" s="1"/>
  <c r="Y51" i="3"/>
  <c r="Z51" i="3" s="1"/>
  <c r="P51" i="3"/>
  <c r="Q51" i="3" s="1"/>
  <c r="J51" i="3"/>
  <c r="K51" i="3" s="1"/>
  <c r="Y50" i="3"/>
  <c r="Z50" i="3" s="1"/>
  <c r="P50" i="3"/>
  <c r="Q50" i="3" s="1"/>
  <c r="J50" i="3"/>
  <c r="K50" i="3" s="1"/>
  <c r="P49" i="3"/>
  <c r="Q49" i="3" s="1"/>
  <c r="J49" i="3"/>
  <c r="K49" i="3" s="1"/>
  <c r="P48" i="3"/>
  <c r="Q48" i="3" s="1"/>
  <c r="J48" i="3"/>
  <c r="K48" i="3" s="1"/>
  <c r="P47" i="3"/>
  <c r="Q47" i="3" s="1"/>
  <c r="J47" i="3"/>
  <c r="K47" i="3" s="1"/>
  <c r="P46" i="3"/>
  <c r="Q46" i="3" s="1"/>
  <c r="J46" i="3"/>
  <c r="K46" i="3" s="1"/>
  <c r="P45" i="3"/>
  <c r="Q45" i="3" s="1"/>
  <c r="J45" i="3"/>
  <c r="K45" i="3" s="1"/>
  <c r="P44" i="3"/>
  <c r="Q44" i="3" s="1"/>
  <c r="J44" i="3"/>
  <c r="K44" i="3" s="1"/>
  <c r="P43" i="3"/>
  <c r="Q43" i="3" s="1"/>
  <c r="J43" i="3"/>
  <c r="K43" i="3" s="1"/>
  <c r="P42" i="3"/>
  <c r="Q42" i="3" s="1"/>
  <c r="J42" i="3"/>
  <c r="K42" i="3" s="1"/>
  <c r="P41" i="3"/>
  <c r="Q41" i="3" s="1"/>
  <c r="J41" i="3"/>
  <c r="K41" i="3" s="1"/>
  <c r="P40" i="3"/>
  <c r="Q40" i="3" s="1"/>
  <c r="J40" i="3"/>
  <c r="K40" i="3" s="1"/>
  <c r="P39" i="3"/>
  <c r="Q39" i="3" s="1"/>
  <c r="J39" i="3"/>
  <c r="K39" i="3" s="1"/>
  <c r="P38" i="3"/>
  <c r="Q38" i="3" s="1"/>
  <c r="J38" i="3"/>
  <c r="K38" i="3" s="1"/>
  <c r="P37" i="3"/>
  <c r="Q37" i="3" s="1"/>
  <c r="J37" i="3"/>
  <c r="K37" i="3" s="1"/>
  <c r="P36" i="3"/>
  <c r="Q36" i="3" s="1"/>
  <c r="J36" i="3"/>
  <c r="K36" i="3" s="1"/>
  <c r="P35" i="3"/>
  <c r="Q35" i="3" s="1"/>
  <c r="J35" i="3"/>
  <c r="K35" i="3" s="1"/>
  <c r="P34" i="3"/>
  <c r="Q34" i="3" s="1"/>
  <c r="J34" i="3"/>
  <c r="K34" i="3" s="1"/>
  <c r="P33" i="3"/>
  <c r="Q33" i="3" s="1"/>
  <c r="J33" i="3"/>
  <c r="K33" i="3" s="1"/>
  <c r="P32" i="3"/>
  <c r="Q32" i="3" s="1"/>
  <c r="P31" i="3"/>
  <c r="Q31" i="3" s="1"/>
  <c r="J31" i="3"/>
  <c r="K31" i="3" s="1"/>
  <c r="P30" i="3"/>
  <c r="Q30" i="3" s="1"/>
  <c r="J30" i="3"/>
  <c r="K30" i="3" s="1"/>
  <c r="P29" i="3"/>
  <c r="Q29" i="3" s="1"/>
  <c r="J29" i="3"/>
  <c r="K29" i="3" s="1"/>
  <c r="P28" i="3"/>
  <c r="Q28" i="3" s="1"/>
  <c r="J28" i="3"/>
  <c r="K28" i="3" s="1"/>
  <c r="P27" i="3"/>
  <c r="Q27" i="3" s="1"/>
  <c r="J27" i="3"/>
  <c r="K27" i="3" s="1"/>
  <c r="P26" i="3"/>
  <c r="Q26" i="3" s="1"/>
  <c r="P25" i="3"/>
  <c r="Q25" i="3" s="1"/>
  <c r="J25" i="3"/>
  <c r="K25" i="3" s="1"/>
  <c r="U25" i="3"/>
  <c r="V25" i="3" s="1"/>
  <c r="W25" i="3" s="1"/>
  <c r="X25" i="3" s="1"/>
  <c r="J26" i="3"/>
  <c r="K26" i="3" s="1"/>
  <c r="P20" i="3"/>
  <c r="Q20" i="3" s="1"/>
  <c r="J20" i="3"/>
  <c r="K20" i="3" s="1"/>
  <c r="P19" i="3"/>
  <c r="Q19" i="3" s="1"/>
  <c r="J19" i="3"/>
  <c r="K19" i="3" s="1"/>
  <c r="P18" i="3"/>
  <c r="Q18" i="3" s="1"/>
  <c r="J18" i="3"/>
  <c r="K18" i="3" s="1"/>
  <c r="P17" i="3"/>
  <c r="Q17" i="3" s="1"/>
  <c r="J17" i="3"/>
  <c r="K17" i="3" s="1"/>
  <c r="P16" i="3"/>
  <c r="Q16" i="3" s="1"/>
  <c r="J16" i="3"/>
  <c r="K16" i="3" s="1"/>
  <c r="P15" i="3"/>
  <c r="Q15" i="3" s="1"/>
  <c r="J15" i="3"/>
  <c r="K15" i="3" s="1"/>
  <c r="P14" i="3"/>
  <c r="Q14" i="3" s="1"/>
  <c r="J14" i="3"/>
  <c r="K14" i="3" s="1"/>
  <c r="P13" i="3" l="1"/>
  <c r="Q13" i="3" s="1"/>
  <c r="J13" i="3"/>
  <c r="K13" i="3" s="1"/>
  <c r="P12" i="3"/>
  <c r="Q12" i="3" s="1"/>
  <c r="J12" i="3"/>
  <c r="K12" i="3" s="1"/>
  <c r="P11" i="3"/>
  <c r="Q11" i="3" s="1"/>
  <c r="J11" i="3"/>
  <c r="K11" i="3" s="1"/>
  <c r="P10" i="3"/>
  <c r="Q10" i="3" s="1"/>
  <c r="J10" i="3"/>
  <c r="K10" i="3" s="1"/>
  <c r="P9" i="3"/>
  <c r="Q9" i="3" s="1"/>
  <c r="J9" i="3"/>
  <c r="K9" i="3" s="1"/>
  <c r="P8" i="3"/>
  <c r="Q8" i="3" s="1"/>
  <c r="J8" i="3"/>
  <c r="K8" i="3" s="1"/>
  <c r="P7" i="3"/>
  <c r="Q7" i="3" s="1"/>
  <c r="J7" i="3"/>
  <c r="K7" i="3" s="1"/>
  <c r="P6" i="3"/>
  <c r="Q6" i="3" s="1"/>
  <c r="J6" i="3"/>
  <c r="K6" i="3" s="1"/>
  <c r="P5" i="3"/>
  <c r="Q5" i="3" s="1"/>
  <c r="J5" i="3"/>
  <c r="K5" i="3" s="1"/>
  <c r="U74" i="3" l="1"/>
  <c r="V74" i="3" s="1"/>
  <c r="W74" i="3" s="1"/>
  <c r="X74" i="3" s="1"/>
  <c r="U73" i="3"/>
  <c r="V73" i="3" s="1"/>
  <c r="W73" i="3" s="1"/>
  <c r="X73" i="3" s="1"/>
  <c r="U6" i="3"/>
  <c r="V6" i="3" s="1"/>
  <c r="W6" i="3" s="1"/>
  <c r="X6" i="3" s="1"/>
  <c r="U7" i="3"/>
  <c r="V7" i="3" s="1"/>
  <c r="W7" i="3" s="1"/>
  <c r="X7" i="3" s="1"/>
  <c r="U11" i="3"/>
  <c r="V11" i="3" s="1"/>
  <c r="W11" i="3" s="1"/>
  <c r="X11" i="3" s="1"/>
  <c r="U13" i="3"/>
  <c r="V13" i="3" s="1"/>
  <c r="W13" i="3" s="1"/>
  <c r="X13" i="3" s="1"/>
  <c r="U14" i="3"/>
  <c r="V14" i="3" s="1"/>
  <c r="W14" i="3" s="1"/>
  <c r="X14" i="3" s="1"/>
  <c r="U19" i="3"/>
  <c r="V19" i="3" s="1"/>
  <c r="W19" i="3" s="1"/>
  <c r="X19" i="3" s="1"/>
  <c r="U20" i="3"/>
  <c r="V20" i="3" s="1"/>
  <c r="W20" i="3" s="1"/>
  <c r="X20" i="3" s="1"/>
  <c r="U32" i="3"/>
  <c r="V32" i="3" s="1"/>
  <c r="W32" i="3" s="1"/>
  <c r="X32" i="3" s="1"/>
  <c r="U34" i="3"/>
  <c r="V34" i="3" s="1"/>
  <c r="W34" i="3" s="1"/>
  <c r="X34" i="3" s="1"/>
  <c r="U35" i="3"/>
  <c r="V35" i="3" s="1"/>
  <c r="W35" i="3" s="1"/>
  <c r="X35" i="3" s="1"/>
  <c r="U36" i="3"/>
  <c r="V36" i="3" s="1"/>
  <c r="W36" i="3" s="1"/>
  <c r="X36" i="3" s="1"/>
  <c r="U39" i="3"/>
  <c r="V39" i="3" s="1"/>
  <c r="W39" i="3" s="1"/>
  <c r="X39" i="3" s="1"/>
  <c r="U42" i="3"/>
  <c r="V42" i="3" s="1"/>
  <c r="W42" i="3" s="1"/>
  <c r="X42" i="3" s="1"/>
  <c r="U43" i="3"/>
  <c r="V43" i="3" s="1"/>
  <c r="W43" i="3" s="1"/>
  <c r="X43" i="3" s="1"/>
  <c r="U47" i="3"/>
  <c r="V47" i="3" s="1"/>
  <c r="W47" i="3" s="1"/>
  <c r="X47" i="3" s="1"/>
  <c r="U53" i="3"/>
  <c r="V53" i="3" s="1"/>
  <c r="W53" i="3" s="1"/>
  <c r="X53" i="3" s="1"/>
  <c r="U58" i="3"/>
  <c r="V58" i="3" s="1"/>
  <c r="W58" i="3" s="1"/>
  <c r="X58" i="3" s="1"/>
  <c r="U64" i="3"/>
  <c r="V64" i="3" s="1"/>
  <c r="W64" i="3" s="1"/>
  <c r="X64" i="3" s="1"/>
  <c r="U65" i="3"/>
  <c r="V65" i="3" s="1"/>
  <c r="W65" i="3" s="1"/>
  <c r="X65" i="3" s="1"/>
  <c r="U66" i="3"/>
  <c r="V66" i="3" s="1"/>
  <c r="W66" i="3" s="1"/>
  <c r="X66" i="3" s="1"/>
  <c r="U67" i="3"/>
  <c r="V67" i="3" s="1"/>
  <c r="W67" i="3" s="1"/>
  <c r="X67" i="3" s="1"/>
  <c r="U69" i="3"/>
  <c r="V69" i="3" s="1"/>
  <c r="W69" i="3" s="1"/>
  <c r="X69" i="3" s="1"/>
  <c r="U70" i="3"/>
  <c r="V70" i="3" s="1"/>
  <c r="W70" i="3" s="1"/>
  <c r="X70" i="3" s="1"/>
  <c r="U5" i="3"/>
  <c r="V5" i="3" s="1"/>
  <c r="W5" i="3" s="1"/>
  <c r="X5" i="3" s="1"/>
</calcChain>
</file>

<file path=xl/sharedStrings.xml><?xml version="1.0" encoding="utf-8"?>
<sst xmlns="http://schemas.openxmlformats.org/spreadsheetml/2006/main" count="792" uniqueCount="248">
  <si>
    <t>PROCESO</t>
  </si>
  <si>
    <t>ACTIVIDAD</t>
  </si>
  <si>
    <t>DIRECTA - INDIRECTA</t>
  </si>
  <si>
    <t>Desarme</t>
  </si>
  <si>
    <t>Peligro/Aspecto</t>
  </si>
  <si>
    <t>Probabilidad</t>
  </si>
  <si>
    <t>Severidad</t>
  </si>
  <si>
    <t>Riesgo/Impacto Puro</t>
  </si>
  <si>
    <t>Medidas de Control</t>
  </si>
  <si>
    <t>Clasificación</t>
  </si>
  <si>
    <t>RUTINARIA-NO RUTINARIA-EMERGENCIA</t>
  </si>
  <si>
    <t>Evaluación Final</t>
  </si>
  <si>
    <t>ÁREA</t>
  </si>
  <si>
    <t>Eficacia nueva</t>
  </si>
  <si>
    <t>A</t>
  </si>
  <si>
    <t>M</t>
  </si>
  <si>
    <t>NA</t>
  </si>
  <si>
    <t>Analisis para traspasar a SIG</t>
  </si>
  <si>
    <t>magnitud del riesgo</t>
  </si>
  <si>
    <t>clasificación</t>
  </si>
  <si>
    <t>igual clasificación que la anterior</t>
  </si>
  <si>
    <t>Alivio de tensiones</t>
  </si>
  <si>
    <t>Consecuencia/Impacto</t>
  </si>
  <si>
    <t>Aprobado por: Héctor Godoy C.</t>
  </si>
  <si>
    <t>BAJO</t>
  </si>
  <si>
    <t>MEDIO</t>
  </si>
  <si>
    <t>ALTO</t>
  </si>
  <si>
    <t>INTOLERABLE</t>
  </si>
  <si>
    <t>N°</t>
  </si>
  <si>
    <t>NIVEL</t>
  </si>
  <si>
    <t>BAJA (MÁS DE 12 MESES DE IMPLEMENTACIÓN)</t>
  </si>
  <si>
    <t>INTERMEDIA (6-12 MESES DE IMPLEMENTACIÓN)</t>
  </si>
  <si>
    <t>ALTA (1-6 MESES DE IMPLEMENTACIÓN)</t>
  </si>
  <si>
    <t>GRADO IMPLEME.</t>
  </si>
  <si>
    <t>ESCASA</t>
  </si>
  <si>
    <t>INTERMEDIA</t>
  </si>
  <si>
    <t>MUCHA</t>
  </si>
  <si>
    <t>FORT. INTRINSECA</t>
  </si>
  <si>
    <t>1 A 2</t>
  </si>
  <si>
    <t>BAJA</t>
  </si>
  <si>
    <t>3 A 4</t>
  </si>
  <si>
    <t>MEDIA</t>
  </si>
  <si>
    <t>&gt;=5</t>
  </si>
  <si>
    <t>ALTA</t>
  </si>
  <si>
    <t>EFICACIA CONTROL</t>
  </si>
  <si>
    <t>ELIMINACIÓN</t>
  </si>
  <si>
    <t>SUSTITUCIÓN</t>
  </si>
  <si>
    <t>CONTROLES DE INGENIERÍA</t>
  </si>
  <si>
    <t>SEÑALIZACIÓN</t>
  </si>
  <si>
    <t>CONTROLES ADMINISTRATIVOS</t>
  </si>
  <si>
    <t>EPP</t>
  </si>
  <si>
    <t>Evaluación Inicial</t>
  </si>
  <si>
    <t>Riesgo/Impacto residual</t>
  </si>
  <si>
    <t>MCN-F-040
MATRIZ DE IDENTIFICACIÓN DE PELIGROS Y RIESGOS</t>
  </si>
  <si>
    <t>Riesgo Material</t>
  </si>
  <si>
    <t>SI</t>
  </si>
  <si>
    <t>NO</t>
  </si>
  <si>
    <t>Recepción y descarga</t>
  </si>
  <si>
    <t>Ingreso de camión</t>
  </si>
  <si>
    <t>Reparables</t>
  </si>
  <si>
    <t>Rotación del trommel para identificar la placa de OT</t>
  </si>
  <si>
    <t>Retiro de boquilla mediante oxicorte</t>
  </si>
  <si>
    <t>Extracción de boquilla mediante grua horquilla y posicionarla en zona de acopio</t>
  </si>
  <si>
    <t>Retiro de palmetas mediante grúa horquilla</t>
  </si>
  <si>
    <t>Extracción de goma de revestimiento mediante cuchillo y a nivel</t>
  </si>
  <si>
    <t>Evaluación para reparación</t>
  </si>
  <si>
    <t>Izaje del atril de traslado mediante grúa sobre el camión</t>
  </si>
  <si>
    <t>Sujección de carga</t>
  </si>
  <si>
    <t>Conducción del camión al granallado</t>
  </si>
  <si>
    <t>Despacho a zona granallado y regreso</t>
  </si>
  <si>
    <t>Soltar la carga</t>
  </si>
  <si>
    <t>Izaje del conjunto para dejarlo en zona de almacenamiento</t>
  </si>
  <si>
    <t>Extracción de vigas y pletinas mediante oxicorte</t>
  </si>
  <si>
    <t>Reparación Estructural</t>
  </si>
  <si>
    <t>Engomado de estructura en frío</t>
  </si>
  <si>
    <t>Pintura de las estructuras</t>
  </si>
  <si>
    <t>Trazado y perforado de pletina taladro magnetico</t>
  </si>
  <si>
    <t>Instalación de plataforma soporte taladro magnético</t>
  </si>
  <si>
    <t>Montaje de rieles mediante herramientas manuales</t>
  </si>
  <si>
    <t>Extracción de esparragos mediante oxicorte</t>
  </si>
  <si>
    <t>Armado</t>
  </si>
  <si>
    <t>Rotación del trommel para efectuar montajes</t>
  </si>
  <si>
    <t>Relleno con macilla de espacios entre palmetas y corazas</t>
  </si>
  <si>
    <t>Instalación de boquilla mediante herramientas manuales</t>
  </si>
  <si>
    <t>Evaluación</t>
  </si>
  <si>
    <t>Prueba de resistencia</t>
  </si>
  <si>
    <t>Prueba de carga a las 04 orejas de izaje (mediante grúa horquilla)</t>
  </si>
  <si>
    <t>R</t>
  </si>
  <si>
    <t>D</t>
  </si>
  <si>
    <t>Operación inadecuada de los equipos y vehículos</t>
  </si>
  <si>
    <t>Toma 5. AST, IS Acc. En Ruta, IS Interacción hombre-máquina, OVCC, OPT, OPS. Instructivo para Descarga.</t>
  </si>
  <si>
    <t>Licencia de conducir de al dia.  Establecer barreras duras para delimitar la zona de intervención. Coordinación con supervisión para el ingreso. Establecer loro vivo para la señalización. 03 puntos de apoyo.</t>
  </si>
  <si>
    <t>Altura al bajarse del camión</t>
  </si>
  <si>
    <t>Esguince, contusiones</t>
  </si>
  <si>
    <t>Interacción hombre-máquina</t>
  </si>
  <si>
    <t>Ingreso grúa horquilla</t>
  </si>
  <si>
    <t>Toma 5. AST, IS Interacción hombre-máquina, OVCC, OPT, OPS. Instructivo para Uso Grúa Horquilla</t>
  </si>
  <si>
    <t>Curso de operador de grúa y licencia de conducir al día. Establecer barreras duras para delimitar la zona de intervención. Coordinación con supervisión para el ingreso.</t>
  </si>
  <si>
    <t>Eslingas en mal estado</t>
  </si>
  <si>
    <t>Fractura, contusiones y Muerte</t>
  </si>
  <si>
    <t>Toma 5. AST , IS Acc. en Maniobras de Izaje, OVCC, OPT, OPS. Instructivo para descarga.</t>
  </si>
  <si>
    <t xml:space="preserve">Certificado de calidad de eslingas. Check list de eslingas. Uso ficha técnica de eslingas . Certificado de Rigger al día. Bloqueador solar,.EPP(cascos, guantes cabritillas, hyflex, calzado seguridad, tapones auditivos, lentes de seguridad). Suministro agua potable. </t>
  </si>
  <si>
    <t>Selección y uso inadecuado de eslingas</t>
  </si>
  <si>
    <t>Exposición a Radiaciones U.V</t>
  </si>
  <si>
    <t>Descarga de trommel en zona de almacenamiento (sobre polines)</t>
  </si>
  <si>
    <t>Separación y delimitación del área. Uso de vientos. Uso de Loro Vivo. Barreras duras New Jersey Controles. Programa 5S. Housekeeping. Uso EPP</t>
  </si>
  <si>
    <t>Toma 5. AST. IS Maniobras de Izaje, IS Interacción hombre-máquina, OVCC, OPT, OPS. Instructivo para reparar trommel. Instructivo para maniobras con grúa horquilla</t>
  </si>
  <si>
    <t>Proyección de partículas incandescentes</t>
  </si>
  <si>
    <t>Lesiones oculares, faciales, cortes</t>
  </si>
  <si>
    <t>Programa 5S, Housekeeping, Uso EPP (ropa de cuero para soldador, mascara de soldar, vidrios claros y oscuros, tapon auditivo, protector auditivo, casco, mica facial, trompa con filtros polvo y gases, calzado seguridad, guantes de cuero), capacitación en extintores, uso extintores. Biombos. Pausa activa, hidratación permanente. Mantener gases encadenados y/o en jaulas. Separación y delimitación del área. Uso de vientos. Uso de Loro Vivo. Barreras duras New Jersey Controles.</t>
  </si>
  <si>
    <t>Llama abierta</t>
  </si>
  <si>
    <t>Incendio, explosión y quemaduras</t>
  </si>
  <si>
    <t>Condiciones inseguras de conexiones del equipo oxicorte y cilindros de gas comprimido</t>
  </si>
  <si>
    <t>Muerte</t>
  </si>
  <si>
    <t>Lesiones traumáticas, fracturas</t>
  </si>
  <si>
    <t>si</t>
  </si>
  <si>
    <t>Caída de objetos</t>
  </si>
  <si>
    <t>Contusiones, fracturas y muerte</t>
  </si>
  <si>
    <t xml:space="preserve">Toma 5. AST. IS Altura Física, IS, Caída de Objetos, OVCC, OPT, OPS. Permiso de Trabajo (PT). Instructivo para reparar de trommel. Procedimiento para Oxicorte. </t>
  </si>
  <si>
    <t>Uso inadecuado de herramientas manuales</t>
  </si>
  <si>
    <t>Fracturas</t>
  </si>
  <si>
    <t>Toma 5. AST. IS Interacción hombre-máquina, OVCC, OPT, OPS. Instructivo para reparar trommel.</t>
  </si>
  <si>
    <t>Separación y delimitación del área. Uso de vientos. Uso de Loro Vivo. Barreras duras New Jersey Controles. Programa 5S. Housekeeping. Uso EPP. Competencial del personal (CV y cursos), Herramientas en buen estado (verificadas).</t>
  </si>
  <si>
    <t>Uso inadecuado de cuchillos</t>
  </si>
  <si>
    <t>Controles Críticos (OPT, OPS, Toma 5). Uso de EPP.</t>
  </si>
  <si>
    <t xml:space="preserve">Competencial del personal (CV y cursos), Herramientas certificadas, </t>
  </si>
  <si>
    <t>Enfermedad profesional</t>
  </si>
  <si>
    <t xml:space="preserve">Programa 5S,HDS Housekeeping,  Uso EPP (cascos, guantes cabritillas, calzado seguridad, trompa con filtros, lentes de seguridad). </t>
  </si>
  <si>
    <t>Carga en suspensión</t>
  </si>
  <si>
    <t>Caída distinto nivel</t>
  </si>
  <si>
    <t>Caída de pernos y herramientas</t>
  </si>
  <si>
    <t xml:space="preserve">Contusiones, fracturas </t>
  </si>
  <si>
    <t>Interacción de vehículos</t>
  </si>
  <si>
    <t>Caída de pernso y herramientas</t>
  </si>
  <si>
    <t>Separación y delimitación del área. Uso de vientos. Uso de Loro Vivo. Barreras duras New Jersey Controles. Programa 5S. Housekeeping. Uso EPP. Licencia de conducir, hoja de vida de conductor, programa de mantenimiento vehicular, registros de mantenimiento.</t>
  </si>
  <si>
    <t>Izaje del trommel de traslado mediante grúa sobre el camión</t>
  </si>
  <si>
    <t>Toma 5. AST. IS Altura Física, OVCC, OPT, OPS. Instructivo para reparar trommel.</t>
  </si>
  <si>
    <t>Granallado</t>
  </si>
  <si>
    <t>Proyección de metales</t>
  </si>
  <si>
    <t xml:space="preserve">Toma 5. AST. IS liberación descontrolada de energía, OVCC, OPT, OPS. Instructivo para granallar. </t>
  </si>
  <si>
    <t>Habilitación de cuarto para granallar, implementación de PREXOR, ventilación del cuarto, uso de EPP (sistema de comunicación, protector facial, sensor del CO, sistema de climatizador, guantes, sistema de ventilación personal, capa de protección). Programa y registros de mantención de compresores y mangueras.</t>
  </si>
  <si>
    <t>Manguera de presión reventada</t>
  </si>
  <si>
    <t>fractura, Muerte</t>
  </si>
  <si>
    <t>Sordera profesional</t>
  </si>
  <si>
    <t>Ensayos No Destructivos</t>
  </si>
  <si>
    <t>Contacto con sustancia química</t>
  </si>
  <si>
    <t>Irritación dérmica</t>
  </si>
  <si>
    <t>Protocolo MINSAL Manejo Manual de Carga, Programa 5S, Housekeeping,  Uso EPP (cascos, guantes cabritillas, hyflex, calzado seguridad, tapones auditivos, lentes de seguridad, trompa con filtros). HDS</t>
  </si>
  <si>
    <t>Caída mismo nivel</t>
  </si>
  <si>
    <t>Reparación de fisuras y daños en la soldadura</t>
  </si>
  <si>
    <t>PREXOR, PLANESI, TMERT, Extractores de aire, Programa 5S, Housekeeping, Uso EPP (ropa de cuero para soldador, mascara de soldar, vidrios claros y oscuros, tapon auditivo, protector auditivo, casco, mica facial, trompa con filtros polvo y gases, calzado seguridad, guantes de cuero), capacitación en extintores, uso extintores. Biombos. Pausa activa, hidratación permanente. Mantener gases encadenados y/o en jaulas.</t>
  </si>
  <si>
    <t>Arco eléctrico</t>
  </si>
  <si>
    <t>Ceguera, irritación ocular, quemadura, muerte</t>
  </si>
  <si>
    <t>Gases y humos metálicos</t>
  </si>
  <si>
    <t xml:space="preserve">Toma 5. AST. IS Arco Eléctrico, OVCC, OPT, OPS. Permiso de Trabajo (PT). Instructivo para reparar trommel. Procedimiento para Soldar. Procedimiento para Uso Esmeril. </t>
  </si>
  <si>
    <t>Cambio de vigas, pletinas e instalación de placa OT mediante aporte soldadura</t>
  </si>
  <si>
    <t>Despacho a zona engomado y pintura (ida y regreso)</t>
  </si>
  <si>
    <t>Toma 5. AST. IS Maniobras de Izaje, IS Interacción hombre-máquina, OVCC, OPT, OPS. Instructivo para reparar cajones. Instructivo para maniobras con grúa horquilla.</t>
  </si>
  <si>
    <t xml:space="preserve">Separación y delimitación del área. Uso de vientos. Uso de Loro Vivo. Barreras duras New Jersey Controles. Programa 5S. Housekeeping. Uso EPP (cascos, guantes cabritillas, hyflex, calzado seguridad, tapones auditivos, lentes de seguridad). </t>
  </si>
  <si>
    <t xml:space="preserve">Programa 5S, Housekeeping,  Uso EPP (cascos, guantes cabritillas, hyflex, calzado seguridad, tapones auditivos, lentes de seguridad). </t>
  </si>
  <si>
    <t>Curso manejo a la defensiva, Licencia de conducir al día, Check List del vehículo,</t>
  </si>
  <si>
    <t>Engomado y Pintura</t>
  </si>
  <si>
    <t>I</t>
  </si>
  <si>
    <t>Exposición a sustancia química</t>
  </si>
  <si>
    <t xml:space="preserve">Protocolo MINSAL Manejo Manual de Carga, Programa 5S,HDS Housekeeping,  Uso EPP (cascos, guantes cabritillas, calzado seguridad, trompa con filtros, lentes de seguridad). </t>
  </si>
  <si>
    <t>Exposición a agentes químicos (aerosoles)</t>
  </si>
  <si>
    <t>Uso de EPP (cascos, antiparra, guantes de nitrilo, hyflex o cabritilla, chaleco reflectante, calzado de seguridad). Hoja de Datos de Seguridad, capacitación control agentes químicos).</t>
  </si>
  <si>
    <t>Toma 5. AST. IS Maniobras de Izaje, IS Interacción hombre-máquina, OVCC, OPT, OPS.  Instructivo para reparar trommel. Instructivo para maniobras con grúa horquilla.</t>
  </si>
  <si>
    <t>Izaje del atril del cajón mediante grúa sobre el camión</t>
  </si>
  <si>
    <t xml:space="preserve">Protocolo MINSAL Manejo Manual de Carga, Programa 5S, Housekeeping,  Uso EPP (cascos, guantes cabritillas, hyflex, calzado seguridad, tapones auditivos, lentes de seguridad). </t>
  </si>
  <si>
    <t>Caída de herramientas</t>
  </si>
  <si>
    <t>Carga del trommel sobre el camión del cliente</t>
  </si>
  <si>
    <t>Toma 5. AST. Instructivo para reparar trommel.</t>
  </si>
  <si>
    <t>Retiro de los lifters mediante el uso de herramientas manuales</t>
  </si>
  <si>
    <t>Retiro de rieles mediante herramientas manuales</t>
  </si>
  <si>
    <t xml:space="preserve">Retiro de corazas mediante herramientas manuales </t>
  </si>
  <si>
    <t>Montaje de palmetas mediante herramientas manuales</t>
  </si>
  <si>
    <t>Montaje de lifter mediante herramientas manuales</t>
  </si>
  <si>
    <t>Montaje de corazas mediante herramientas manuales</t>
  </si>
  <si>
    <t>Manejo Manual de Carga</t>
  </si>
  <si>
    <t>Lesiones dorsales y extremidades</t>
  </si>
  <si>
    <t xml:space="preserve">Protocolo Manejo Manual de Carga (MMC) Programa 5S, Housekeeping,  Uso EPP (cascos, guantes cabritillas, hyflex, calzado seguridad, tapones auditivos, lentes de seguridad). </t>
  </si>
  <si>
    <t>Proyección de viruta</t>
  </si>
  <si>
    <t>Toma 5. AST. OPT, OPS</t>
  </si>
  <si>
    <t>Toma 5. AST. Instructivo para reparar trommel. OPT, OPS</t>
  </si>
  <si>
    <t>Toma 5. AST. Instructivo para pintar. OPT, OPS</t>
  </si>
  <si>
    <t>Toma 5. AST. Instructivo de engomado. OPT, OPS</t>
  </si>
  <si>
    <t>Toma 5. AST. Instructivo para reparar cajones. OPT, OPS</t>
  </si>
  <si>
    <t>Toma 5. AST. Procedimiento para inspecciones. OPT, OPS</t>
  </si>
  <si>
    <t>Toma 5. AST. Instructivo para extraer goma. OPT, OPS</t>
  </si>
  <si>
    <t>Quemaduras, Cáncer a la piel</t>
  </si>
  <si>
    <t xml:space="preserve">Programa 5S, Housekeeping,  Uso EPP (cascos, guantes cabritillas, calzado seguridad, trompa con filtros, lentes de seguridad). </t>
  </si>
  <si>
    <t xml:space="preserve">Separación y delimitación del área. Uso de Loro Vivo. Barreras duras New Jersey Controles. Programa 5S. Housekeeping. Uso EPP (cascos, guantes cabritillas, hyflex, calzado seguridad, tapones auditivos, lentes de seguridad). </t>
  </si>
  <si>
    <t>Separación y delimitación del área. Uso de Loro Vivo. Barreras duras New Jersey Controles. Programa 5S. Housekeeping. Uso EPP. Competencial del personal (CV y cursos), Herramientas en buen estado (verificadas).</t>
  </si>
  <si>
    <t xml:space="preserve">Programa 5S,HDS Housekeeping. Uso EPP (cascos, guantes cabritillas, calzado seguridad, trompa con filtros, lentes de seguridad). </t>
  </si>
  <si>
    <t>Toma 5. AST. IS Atrapamiento / Aplastamiento, IS Interación Hombre-Máquina, OVCC, OPT, OPS Instructivo para reparar trommel. Instructivo para el uso de taladro magnético.</t>
  </si>
  <si>
    <t>Separación y delimitación del área. Uso de Loro Vivo. Barreras duras New Jersey Controles. Programa 5S. Housekeeping. Uso EPP. Experiencia y cursos del operador, revisión al botón de parada de emergencias, programa de mantenimiento, registros de mantención, Uso de EPP. Programa 5S. Housekeeping</t>
  </si>
  <si>
    <t>CONTROLES ADICIONALES SEGÚN NIVEL DE CRITICIDAD</t>
  </si>
  <si>
    <t>Jerarquía de Control</t>
  </si>
  <si>
    <t>Medidas para Riesgo Residual Medio - Alto</t>
  </si>
  <si>
    <t>CONTROLES EXISTENTES</t>
  </si>
  <si>
    <t>Controles Administrativos</t>
  </si>
  <si>
    <t>Controles de Ingeniería</t>
  </si>
  <si>
    <t>Fabricación de toldos para prevenir exposición a la radiación ultravioleta de origen solar.</t>
  </si>
  <si>
    <t>Instalación de extractores de gases y humos</t>
  </si>
  <si>
    <t>Riesgos</t>
  </si>
  <si>
    <t>Atropello, Aplastamiento, atrapamineto</t>
  </si>
  <si>
    <t>Escaleras</t>
  </si>
  <si>
    <t>Radiaciones U.V de origen solar</t>
  </si>
  <si>
    <t>Trabajo en Altura.</t>
  </si>
  <si>
    <t xml:space="preserve">Trabajo en Altura </t>
  </si>
  <si>
    <t>Trabajo en Altura</t>
  </si>
  <si>
    <t>Fracturas, muerte</t>
  </si>
  <si>
    <t>Equipo de oxicorte</t>
  </si>
  <si>
    <t>Suelo en mal estado</t>
  </si>
  <si>
    <t>Carga mal amarrada</t>
  </si>
  <si>
    <t>Incendio, explosión, quemaduras</t>
  </si>
  <si>
    <t>Incapacidad, Muerte</t>
  </si>
  <si>
    <t>Hemorragias</t>
  </si>
  <si>
    <t>Lesiones traumáticas, contusiones,amputacion,  muerte</t>
  </si>
  <si>
    <t xml:space="preserve"> incapacidad, Muerte</t>
  </si>
  <si>
    <t>Exponerse a caída de estructura</t>
  </si>
  <si>
    <t>Caída de distinto nivel</t>
  </si>
  <si>
    <t>Electrocución, atrapamiento</t>
  </si>
  <si>
    <t>Caída a mismo nivel</t>
  </si>
  <si>
    <t>Exposición a cortes</t>
  </si>
  <si>
    <t>Agentes químicos</t>
  </si>
  <si>
    <t>Caída de la carga</t>
  </si>
  <si>
    <t>Mal posicionamiento y/o amarre de la carga</t>
  </si>
  <si>
    <t>Área desordenada, objetos mal posicionados</t>
  </si>
  <si>
    <t>Uso de tres puntos de apoyo, instalación de barandas, separación del área, coordinación de las tÁreas.</t>
  </si>
  <si>
    <t>Área desordenada</t>
  </si>
  <si>
    <t>Exposición a golpes</t>
  </si>
  <si>
    <t>Exposición a humos metalicos y polvos metalicos</t>
  </si>
  <si>
    <t>Sustancia química</t>
  </si>
  <si>
    <t>Pieso en mal estado</t>
  </si>
  <si>
    <t>Exponerse a la radiación UV de arco eléctrico</t>
  </si>
  <si>
    <t>Máquina de soldar</t>
  </si>
  <si>
    <t>Piso en mal estado</t>
  </si>
  <si>
    <t>Mal levantamiento y/o arrastre de carga</t>
  </si>
  <si>
    <t>Exposición a ruido</t>
  </si>
  <si>
    <t>Fecha: 14-11-2022</t>
  </si>
  <si>
    <t>Revisado por: David Malverde</t>
  </si>
  <si>
    <t>Revisado por: Cristihan Mura</t>
  </si>
  <si>
    <t>Vibraciones del Compresor</t>
  </si>
  <si>
    <t>Granalla</t>
  </si>
  <si>
    <t>Taladrado</t>
  </si>
  <si>
    <t>Rev. 02 Vers.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</si>
</sst>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indexed="17"/>
      <name val="Arial"/>
      <family val="2"/>
    </font>
    <font>
      <sz val="8"/>
      <name val="Calibri"/>
      <family val="2"/>
    </font>
    <font>
      <sz val="11"/>
      <name val="Arial"/>
      <family val="2"/>
    </font>
    <font>
      <sz val="11"/>
      <color indexed="8"/>
      <name val="Arial"/>
      <family val="2"/>
    </font>
    <font>
      <b/>
      <sz val="11"/>
      <name val="Arial"/>
      <family val="2"/>
    </font>
    <font>
      <b/>
      <sz val="12"/>
      <color indexed="8"/>
      <name val="Calibri"/>
      <family val="2"/>
    </font>
    <font>
      <sz val="8"/>
      <name val="Calibri"/>
      <family val="2"/>
    </font>
    <font>
      <sz val="10"/>
      <color theme="1"/>
      <name val="Calibri"/>
      <family val="2"/>
      <scheme val="minor"/>
    </font>
    <font>
      <b/>
      <sz val="11"/>
      <color indexed="8"/>
      <name val="Arial"/>
      <family val="2"/>
    </font>
    <font>
      <b/>
      <sz val="11"/>
      <color theme="1"/>
      <name val="Calibri"/>
      <family val="2"/>
      <scheme val="minor"/>
    </font>
    <font>
      <sz val="11"/>
      <color theme="1"/>
      <name val="Calibri"/>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2DCDB"/>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2" borderId="0" xfId="0" applyFont="1" applyFill="1" applyAlignment="1">
      <alignment horizontal="center" vertical="center" textRotation="90" wrapText="1"/>
    </xf>
    <xf numFmtId="0" fontId="1" fillId="2" borderId="1" xfId="0" applyFont="1" applyFill="1" applyBorder="1" applyAlignment="1">
      <alignment horizontal="center" vertical="center" textRotation="90" wrapText="1" readingOrder="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6" fontId="8" fillId="0" borderId="1" xfId="0" applyNumberFormat="1" applyFont="1" applyBorder="1" applyAlignment="1">
      <alignment horizontal="center" vertical="center"/>
    </xf>
    <xf numFmtId="0" fontId="3" fillId="0" borderId="1" xfId="0" applyFont="1" applyBorder="1" applyAlignment="1">
      <alignment horizontal="center" vertical="center" wrapText="1" readingOrder="1"/>
    </xf>
    <xf numFmtId="0" fontId="1" fillId="2"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left" vertical="top" wrapText="1" readingOrder="1"/>
    </xf>
    <xf numFmtId="0" fontId="3" fillId="3" borderId="1" xfId="0" applyFont="1" applyFill="1" applyBorder="1" applyAlignment="1">
      <alignment horizontal="left" vertical="top" wrapText="1"/>
    </xf>
    <xf numFmtId="0" fontId="3" fillId="0" borderId="2" xfId="0" applyFont="1" applyBorder="1" applyAlignment="1">
      <alignment horizontal="center" vertical="center" wrapText="1" readingOrder="1"/>
    </xf>
    <xf numFmtId="0" fontId="3" fillId="0" borderId="1" xfId="0" applyFont="1" applyBorder="1" applyAlignment="1">
      <alignment horizontal="left" vertical="center" wrapText="1" readingOrder="1"/>
    </xf>
    <xf numFmtId="0" fontId="3" fillId="0" borderId="3" xfId="0" applyFont="1" applyBorder="1" applyAlignment="1">
      <alignment vertical="top" wrapText="1" readingOrder="1"/>
    </xf>
    <xf numFmtId="0" fontId="3" fillId="3" borderId="3" xfId="0" applyFont="1" applyFill="1" applyBorder="1" applyAlignment="1">
      <alignment vertical="top" wrapText="1"/>
    </xf>
    <xf numFmtId="0" fontId="3" fillId="0" borderId="1" xfId="0" applyFont="1" applyBorder="1" applyAlignment="1">
      <alignment vertical="top" wrapText="1" readingOrder="1"/>
    </xf>
    <xf numFmtId="0" fontId="3" fillId="3" borderId="1" xfId="0" applyFont="1" applyFill="1" applyBorder="1" applyAlignment="1">
      <alignment vertical="top" wrapText="1"/>
    </xf>
    <xf numFmtId="0" fontId="4" fillId="3" borderId="1"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11" fillId="0" borderId="4" xfId="0" applyFont="1" applyBorder="1" applyAlignment="1">
      <alignment horizontal="center" vertical="center"/>
    </xf>
    <xf numFmtId="0" fontId="11" fillId="4" borderId="4" xfId="0" applyFont="1" applyFill="1" applyBorder="1" applyAlignment="1">
      <alignment horizontal="center" vertical="center" wrapText="1"/>
    </xf>
    <xf numFmtId="0" fontId="0" fillId="0" borderId="1" xfId="0" applyBorder="1" applyAlignment="1">
      <alignment horizontal="center" vertical="center" wrapText="1"/>
    </xf>
    <xf numFmtId="0" fontId="3" fillId="0" borderId="3" xfId="0" applyFont="1" applyBorder="1" applyAlignment="1">
      <alignment horizontal="center" vertical="center" wrapText="1" readingOrder="1"/>
    </xf>
    <xf numFmtId="0" fontId="3" fillId="3"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2" xfId="0" applyFont="1" applyBorder="1" applyAlignment="1">
      <alignment horizontal="left" vertical="top" wrapText="1" readingOrder="1"/>
    </xf>
    <xf numFmtId="0" fontId="3" fillId="0" borderId="3" xfId="0" applyFont="1" applyBorder="1" applyAlignment="1">
      <alignment horizontal="left" vertical="top" wrapText="1" readingOrder="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2"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5" fillId="0" borderId="3" xfId="0" applyFont="1" applyBorder="1" applyAlignment="1">
      <alignment horizontal="center" vertical="center" wrapText="1" readingOrder="1"/>
    </xf>
    <xf numFmtId="0" fontId="5" fillId="3" borderId="1" xfId="0" applyFont="1" applyFill="1" applyBorder="1" applyAlignment="1">
      <alignment horizontal="center" vertical="center" wrapText="1"/>
    </xf>
    <xf numFmtId="0" fontId="3" fillId="3" borderId="4"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0" borderId="2"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3" fillId="3" borderId="4" xfId="0" applyFont="1" applyFill="1" applyBorder="1" applyAlignment="1">
      <alignment horizontal="center" vertical="center" wrapText="1"/>
    </xf>
    <xf numFmtId="0" fontId="3" fillId="0" borderId="1" xfId="0" applyFont="1" applyBorder="1" applyAlignment="1">
      <alignment horizontal="left" vertical="top" wrapText="1" readingOrder="1"/>
    </xf>
    <xf numFmtId="0" fontId="1" fillId="2" borderId="1" xfId="0" applyFont="1" applyFill="1" applyBorder="1" applyAlignment="1">
      <alignment horizontal="center" vertical="center" wrapText="1" readingOrder="1"/>
    </xf>
    <xf numFmtId="0" fontId="1" fillId="2" borderId="5" xfId="0" applyFont="1" applyFill="1" applyBorder="1" applyAlignment="1">
      <alignment horizontal="center" vertical="center" wrapText="1" readingOrder="1"/>
    </xf>
    <xf numFmtId="0" fontId="1" fillId="2" borderId="6" xfId="0" applyFont="1" applyFill="1" applyBorder="1" applyAlignment="1">
      <alignment horizontal="center" vertical="center" wrapText="1" readingOrder="1"/>
    </xf>
    <xf numFmtId="0" fontId="1" fillId="2" borderId="7" xfId="0" applyFont="1" applyFill="1" applyBorder="1" applyAlignment="1">
      <alignment horizontal="center" vertical="center" wrapText="1" readingOrder="1"/>
    </xf>
    <xf numFmtId="0" fontId="1" fillId="2" borderId="8" xfId="0" applyFont="1" applyFill="1" applyBorder="1" applyAlignment="1">
      <alignment horizontal="center" vertical="center" wrapText="1" readingOrder="1"/>
    </xf>
    <xf numFmtId="0" fontId="3" fillId="0" borderId="4" xfId="0" applyFont="1" applyBorder="1" applyAlignment="1">
      <alignment horizontal="left" vertical="top" wrapText="1" readingOrder="1"/>
    </xf>
    <xf numFmtId="0" fontId="11" fillId="4" borderId="4" xfId="0" applyFont="1" applyFill="1" applyBorder="1" applyAlignment="1">
      <alignment horizontal="center" vertical="center" wrapText="1"/>
    </xf>
    <xf numFmtId="0" fontId="11" fillId="0" borderId="4" xfId="0" applyFont="1" applyBorder="1" applyAlignment="1">
      <alignment horizontal="center" vertical="center"/>
    </xf>
    <xf numFmtId="0" fontId="1" fillId="2" borderId="1" xfId="0" applyFont="1" applyFill="1" applyBorder="1" applyAlignment="1">
      <alignment horizontal="center" vertical="center" textRotation="90" wrapText="1" readingOrder="1"/>
    </xf>
    <xf numFmtId="0" fontId="1" fillId="2" borderId="1" xfId="0" applyFont="1" applyFill="1" applyBorder="1" applyAlignment="1">
      <alignment horizontal="center" vertical="center" textRotation="90" wrapText="1"/>
    </xf>
    <xf numFmtId="0" fontId="1" fillId="2" borderId="2" xfId="0" applyFont="1" applyFill="1" applyBorder="1" applyAlignment="1">
      <alignment horizontal="center" vertical="center" wrapText="1" readingOrder="1"/>
    </xf>
    <xf numFmtId="0" fontId="1" fillId="2" borderId="3" xfId="0" applyFont="1" applyFill="1" applyBorder="1" applyAlignment="1">
      <alignment horizontal="center" vertical="center" wrapText="1" readingOrder="1"/>
    </xf>
    <xf numFmtId="0" fontId="10" fillId="0" borderId="1" xfId="0" applyFont="1" applyBorder="1" applyAlignment="1">
      <alignment horizontal="center" vertical="center" wrapText="1"/>
    </xf>
    <xf numFmtId="14" fontId="10" fillId="0" borderId="9" xfId="0" applyNumberFormat="1" applyFont="1" applyBorder="1" applyAlignment="1">
      <alignment horizontal="center" vertical="center"/>
    </xf>
    <xf numFmtId="14" fontId="10" fillId="0" borderId="10" xfId="0" applyNumberFormat="1" applyFont="1" applyBorder="1" applyAlignment="1">
      <alignment horizontal="center" vertical="center"/>
    </xf>
    <xf numFmtId="14" fontId="10" fillId="0" borderId="11" xfId="0" applyNumberFormat="1"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8" fillId="0" borderId="1" xfId="0" applyFont="1" applyBorder="1" applyAlignment="1">
      <alignment horizontal="center" vertical="center"/>
    </xf>
  </cellXfs>
  <cellStyles count="1">
    <cellStyle name="Normal" xfId="0" builtinId="0"/>
  </cellStyles>
  <dxfs count="95">
    <dxf>
      <fill>
        <patternFill>
          <bgColor indexed="13"/>
        </patternFill>
      </fill>
    </dxf>
    <dxf>
      <fill>
        <patternFill>
          <bgColor indexed="11"/>
        </patternFill>
      </fill>
    </dxf>
    <dxf>
      <fill>
        <patternFill>
          <bgColor indexed="1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ont>
        <b/>
        <i val="0"/>
        <color theme="0"/>
      </font>
      <fill>
        <patternFill>
          <bgColor rgb="FFFF0000"/>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ont>
        <b/>
        <i val="0"/>
        <color theme="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theme="7" tint="0.39994506668294322"/>
        </patternFill>
      </fill>
    </dxf>
    <dxf>
      <font>
        <b/>
        <i val="0"/>
        <color theme="0"/>
      </font>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ont>
        <b/>
        <i val="0"/>
        <color theme="0"/>
      </font>
      <fill>
        <patternFill>
          <bgColor rgb="FFFF0000"/>
        </patternFill>
      </fill>
    </dxf>
    <dxf>
      <font>
        <b/>
        <i val="0"/>
        <color theme="0"/>
      </font>
      <fill>
        <patternFill>
          <bgColor rgb="FFFF0000"/>
        </patternFill>
      </fill>
    </dxf>
    <dxf>
      <fill>
        <patternFill>
          <bgColor theme="7" tint="0.39994506668294322"/>
        </patternFill>
      </fill>
    </dxf>
    <dxf>
      <fill>
        <patternFill>
          <bgColor rgb="FFFF0000"/>
        </patternFill>
      </fill>
    </dxf>
    <dxf>
      <fill>
        <patternFill>
          <bgColor rgb="FF00CC00"/>
        </patternFill>
      </fill>
    </dxf>
    <dxf>
      <fill>
        <patternFill>
          <bgColor rgb="FFFFFF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theme="7" tint="0.39994506668294322"/>
        </patternFill>
      </fill>
    </dxf>
    <dxf>
      <fill>
        <patternFill>
          <bgColor rgb="FFFFFF00"/>
        </patternFill>
      </fill>
    </dxf>
    <dxf>
      <fill>
        <patternFill>
          <bgColor rgb="FF00CC00"/>
        </patternFill>
      </fill>
    </dxf>
    <dxf>
      <fill>
        <patternFill>
          <bgColor rgb="FFFF0000"/>
        </patternFill>
      </fill>
    </dxf>
    <dxf>
      <fill>
        <patternFill>
          <bgColor rgb="FF00CC00"/>
        </patternFill>
      </fill>
    </dxf>
    <dxf>
      <fill>
        <patternFill>
          <bgColor theme="7" tint="0.39994506668294322"/>
        </patternFill>
      </fill>
    </dxf>
    <dxf>
      <fill>
        <patternFill>
          <bgColor rgb="FFFF0000"/>
        </patternFill>
      </fill>
    </dxf>
    <dxf>
      <fill>
        <patternFill>
          <bgColor rgb="FFFFFF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rgb="FFFFFF00"/>
        </patternFill>
      </fill>
    </dxf>
    <dxf>
      <fill>
        <patternFill>
          <bgColor theme="7" tint="0.39994506668294322"/>
        </patternFill>
      </fill>
    </dxf>
    <dxf>
      <fill>
        <patternFill>
          <bgColor rgb="FFFF0000"/>
        </patternFill>
      </fill>
    </dxf>
    <dxf>
      <fill>
        <patternFill>
          <bgColor rgb="FF00CC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theme="7" tint="0.39994506668294322"/>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FF00"/>
        </patternFill>
      </fill>
    </dxf>
    <dxf>
      <fill>
        <patternFill>
          <bgColor rgb="FFFF0000"/>
        </patternFill>
      </fill>
    </dxf>
    <dxf>
      <fill>
        <patternFill>
          <bgColor rgb="FF00CC00"/>
        </patternFill>
      </fill>
    </dxf>
    <dxf>
      <fill>
        <patternFill>
          <bgColor theme="7" tint="0.39994506668294322"/>
        </patternFill>
      </fill>
    </dxf>
    <dxf>
      <fill>
        <patternFill>
          <bgColor rgb="FFFF0000"/>
        </patternFill>
      </fill>
    </dxf>
    <dxf>
      <fill>
        <patternFill>
          <bgColor rgb="FF00CC00"/>
        </patternFill>
      </fill>
    </dxf>
    <dxf>
      <fill>
        <patternFill>
          <bgColor rgb="FFFFFF00"/>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rgb="FFFFFF00"/>
        </patternFill>
      </fill>
    </dxf>
    <dxf>
      <fill>
        <patternFill>
          <bgColor rgb="FF00CC00"/>
        </patternFill>
      </fill>
    </dxf>
    <dxf>
      <fill>
        <patternFill>
          <bgColor indexed="13"/>
        </patternFill>
      </fill>
    </dxf>
    <dxf>
      <fill>
        <patternFill>
          <bgColor indexed="10"/>
        </patternFill>
      </fill>
    </dxf>
    <dxf>
      <fill>
        <patternFill>
          <bgColor indexed="11"/>
        </patternFill>
      </fill>
    </dxf>
    <dxf>
      <fill>
        <patternFill>
          <bgColor rgb="FFFFFF00"/>
        </patternFill>
      </fill>
    </dxf>
    <dxf>
      <fill>
        <patternFill>
          <bgColor rgb="FFFF0000"/>
        </patternFill>
      </fill>
    </dxf>
    <dxf>
      <fill>
        <patternFill>
          <bgColor rgb="FFB1A0C7"/>
        </patternFill>
      </fill>
    </dxf>
    <dxf>
      <fill>
        <patternFill>
          <bgColor rgb="FF00CC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160020</xdr:colOff>
      <xdr:row>0</xdr:row>
      <xdr:rowOff>76200</xdr:rowOff>
    </xdr:from>
    <xdr:to>
      <xdr:col>0</xdr:col>
      <xdr:colOff>1752600</xdr:colOff>
      <xdr:row>0</xdr:row>
      <xdr:rowOff>685800</xdr:rowOff>
    </xdr:to>
    <xdr:pic>
      <xdr:nvPicPr>
        <xdr:cNvPr id="7221" name="Imagen 1">
          <a:extLst>
            <a:ext uri="{FF2B5EF4-FFF2-40B4-BE49-F238E27FC236}">
              <a16:creationId xmlns:a16="http://schemas.microsoft.com/office/drawing/2014/main" id="{08CF2C17-310B-4BBA-9D38-3B8ED6300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762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54428</xdr:colOff>
      <xdr:row>0</xdr:row>
      <xdr:rowOff>711150</xdr:rowOff>
    </xdr:from>
    <xdr:to>
      <xdr:col>10</xdr:col>
      <xdr:colOff>31101</xdr:colOff>
      <xdr:row>1</xdr:row>
      <xdr:rowOff>595690</xdr:rowOff>
    </xdr:to>
    <xdr:pic>
      <xdr:nvPicPr>
        <xdr:cNvPr id="2" name="Imagen 1">
          <a:extLst>
            <a:ext uri="{FF2B5EF4-FFF2-40B4-BE49-F238E27FC236}">
              <a16:creationId xmlns:a16="http://schemas.microsoft.com/office/drawing/2014/main" id="{A082B1BE-A1FF-4671-81E6-3E4D8A374C52}"/>
            </a:ext>
          </a:extLst>
        </xdr:cNvPr>
        <xdr:cNvPicPr>
          <a:picLocks noChangeAspect="1"/>
        </xdr:cNvPicPr>
      </xdr:nvPicPr>
      <xdr:blipFill>
        <a:blip xmlns:r="http://schemas.openxmlformats.org/officeDocument/2006/relationships" r:embed="rId2">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a:off x="12191999" y="711150"/>
          <a:ext cx="847531" cy="66986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65" totalsRowShown="0">
  <autoFilter ref="A1:B65" xr:uid="{00000000-0009-0000-0100-000001000000}"/>
  <tableColumns count="2">
    <tableColumn id="1" xr3:uid="{00000000-0010-0000-0000-000001000000}" name="N°"/>
    <tableColumn id="2" xr3:uid="{00000000-0010-0000-0000-000002000000}" name="NIV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1:E10" totalsRowShown="0">
  <autoFilter ref="D1:E10" xr:uid="{00000000-0009-0000-0100-000002000000}"/>
  <tableColumns count="2">
    <tableColumn id="1" xr3:uid="{00000000-0010-0000-0100-000001000000}" name="N°"/>
    <tableColumn id="2" xr3:uid="{00000000-0010-0000-0100-000002000000}" name="NIVEL"/>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40"/>
  <sheetViews>
    <sheetView tabSelected="1" view="pageBreakPreview" topLeftCell="F1" zoomScale="98" zoomScaleNormal="40" zoomScaleSheetLayoutView="98" workbookViewId="0">
      <selection activeCell="L2" sqref="L2:R2"/>
    </sheetView>
  </sheetViews>
  <sheetFormatPr baseColWidth="10" defaultRowHeight="14.4" x14ac:dyDescent="0.3"/>
  <cols>
    <col min="1" max="1" width="27.33203125" style="1" customWidth="1"/>
    <col min="2" max="2" width="30.88671875" style="1" customWidth="1"/>
    <col min="3" max="3" width="11.6640625" customWidth="1"/>
    <col min="4" max="4" width="8.5546875" customWidth="1"/>
    <col min="5" max="6" width="33.33203125" customWidth="1"/>
    <col min="7" max="7" width="25.33203125" customWidth="1"/>
    <col min="8" max="8" width="6.6640625" customWidth="1"/>
    <col min="9" max="9" width="6" customWidth="1"/>
    <col min="10" max="10" width="6.6640625" customWidth="1"/>
    <col min="11" max="11" width="8.5546875" customWidth="1"/>
    <col min="12" max="12" width="63.88671875" customWidth="1"/>
    <col min="13" max="13" width="64.6640625" customWidth="1"/>
    <col min="14" max="14" width="6.6640625" customWidth="1"/>
    <col min="15" max="16" width="7.109375" style="2" customWidth="1"/>
    <col min="17" max="17" width="7.21875" style="3" customWidth="1"/>
    <col min="18" max="18" width="11.5546875" style="3"/>
    <col min="19" max="19" width="19.6640625" style="3" customWidth="1"/>
    <col min="20" max="20" width="31.33203125" customWidth="1"/>
    <col min="21" max="26" width="11.5546875" hidden="1" customWidth="1"/>
    <col min="27" max="27" width="0" hidden="1" customWidth="1"/>
  </cols>
  <sheetData>
    <row r="1" spans="1:26" ht="62.25" customHeight="1" x14ac:dyDescent="0.3">
      <c r="B1" s="30" t="s">
        <v>53</v>
      </c>
      <c r="C1" s="31"/>
      <c r="D1" s="31"/>
      <c r="E1" s="31"/>
      <c r="F1" s="31"/>
      <c r="G1" s="31"/>
      <c r="H1" s="31"/>
      <c r="I1" s="31"/>
      <c r="J1" s="31"/>
      <c r="K1" s="31"/>
      <c r="L1" s="31"/>
      <c r="M1" s="31"/>
      <c r="N1" s="31"/>
      <c r="O1" s="31"/>
      <c r="P1" s="31"/>
      <c r="Q1" s="31"/>
      <c r="R1" s="31"/>
      <c r="S1" s="31"/>
      <c r="T1" s="29" t="s">
        <v>247</v>
      </c>
      <c r="U1" t="s">
        <v>17</v>
      </c>
      <c r="X1" t="s">
        <v>14</v>
      </c>
      <c r="Y1">
        <v>0</v>
      </c>
      <c r="Z1">
        <v>320</v>
      </c>
    </row>
    <row r="2" spans="1:26" ht="49.5" customHeight="1" x14ac:dyDescent="0.3">
      <c r="A2" s="23" t="s">
        <v>243</v>
      </c>
      <c r="B2" s="24" t="s">
        <v>241</v>
      </c>
      <c r="C2" s="63" t="s">
        <v>242</v>
      </c>
      <c r="D2" s="63"/>
      <c r="E2" s="24" t="s">
        <v>241</v>
      </c>
      <c r="F2" s="25" t="s">
        <v>23</v>
      </c>
      <c r="G2" s="24" t="s">
        <v>241</v>
      </c>
      <c r="H2" s="64"/>
      <c r="I2" s="64"/>
      <c r="J2" s="64"/>
      <c r="K2" s="64"/>
      <c r="L2" s="70" t="s">
        <v>200</v>
      </c>
      <c r="M2" s="71"/>
      <c r="N2" s="71"/>
      <c r="O2" s="71"/>
      <c r="P2" s="71"/>
      <c r="Q2" s="71"/>
      <c r="R2" s="72"/>
      <c r="S2" s="69" t="s">
        <v>197</v>
      </c>
      <c r="T2" s="69"/>
      <c r="X2" t="s">
        <v>15</v>
      </c>
      <c r="Y2">
        <v>321</v>
      </c>
      <c r="Z2">
        <v>2100</v>
      </c>
    </row>
    <row r="3" spans="1:26" ht="29.25" customHeight="1" x14ac:dyDescent="0.3">
      <c r="A3" s="10" t="s">
        <v>12</v>
      </c>
      <c r="B3" s="10" t="s">
        <v>59</v>
      </c>
      <c r="C3" s="66" t="s">
        <v>10</v>
      </c>
      <c r="D3" s="65" t="s">
        <v>2</v>
      </c>
      <c r="E3" s="57" t="s">
        <v>4</v>
      </c>
      <c r="F3" s="67" t="s">
        <v>205</v>
      </c>
      <c r="G3" s="57" t="s">
        <v>22</v>
      </c>
      <c r="H3" s="57" t="s">
        <v>51</v>
      </c>
      <c r="I3" s="57"/>
      <c r="J3" s="57"/>
      <c r="K3" s="57"/>
      <c r="L3" s="58" t="s">
        <v>8</v>
      </c>
      <c r="M3" s="59"/>
      <c r="N3" s="57" t="s">
        <v>11</v>
      </c>
      <c r="O3" s="57"/>
      <c r="P3" s="57"/>
      <c r="Q3" s="57"/>
      <c r="R3" s="67" t="s">
        <v>54</v>
      </c>
      <c r="S3" s="68" t="s">
        <v>198</v>
      </c>
      <c r="T3" s="68" t="s">
        <v>199</v>
      </c>
      <c r="X3" t="s">
        <v>16</v>
      </c>
      <c r="Y3">
        <v>2101</v>
      </c>
      <c r="Z3">
        <v>6400</v>
      </c>
    </row>
    <row r="4" spans="1:26" ht="93.75" customHeight="1" x14ac:dyDescent="0.3">
      <c r="A4" s="10" t="s">
        <v>0</v>
      </c>
      <c r="B4" s="10" t="s">
        <v>1</v>
      </c>
      <c r="C4" s="66"/>
      <c r="D4" s="65"/>
      <c r="E4" s="57"/>
      <c r="F4" s="68"/>
      <c r="G4" s="57"/>
      <c r="H4" s="5" t="s">
        <v>5</v>
      </c>
      <c r="I4" s="5" t="s">
        <v>6</v>
      </c>
      <c r="J4" s="5" t="s">
        <v>7</v>
      </c>
      <c r="K4" s="5" t="s">
        <v>9</v>
      </c>
      <c r="L4" s="60"/>
      <c r="M4" s="61"/>
      <c r="N4" s="5" t="s">
        <v>5</v>
      </c>
      <c r="O4" s="5" t="s">
        <v>6</v>
      </c>
      <c r="P4" s="5" t="s">
        <v>52</v>
      </c>
      <c r="Q4" s="5" t="s">
        <v>9</v>
      </c>
      <c r="R4" s="68"/>
      <c r="S4" s="57"/>
      <c r="T4" s="57"/>
      <c r="U4" s="4" t="s">
        <v>13</v>
      </c>
      <c r="V4" s="4" t="s">
        <v>18</v>
      </c>
      <c r="W4" s="4" t="s">
        <v>19</v>
      </c>
      <c r="X4" s="4" t="s">
        <v>20</v>
      </c>
    </row>
    <row r="5" spans="1:26" ht="39.75" customHeight="1" x14ac:dyDescent="0.3">
      <c r="A5" s="43" t="s">
        <v>57</v>
      </c>
      <c r="B5" s="36" t="s">
        <v>58</v>
      </c>
      <c r="C5" s="36" t="s">
        <v>87</v>
      </c>
      <c r="D5" s="36" t="s">
        <v>88</v>
      </c>
      <c r="E5" s="9" t="s">
        <v>89</v>
      </c>
      <c r="F5" s="9" t="s">
        <v>206</v>
      </c>
      <c r="G5" s="9" t="s">
        <v>220</v>
      </c>
      <c r="H5" s="9">
        <v>2</v>
      </c>
      <c r="I5" s="9">
        <v>8</v>
      </c>
      <c r="J5" s="9">
        <f t="shared" ref="J5:J12" si="0">H5*I5</f>
        <v>16</v>
      </c>
      <c r="K5" s="9" t="str">
        <f>VLOOKUP(J5,Tabla1[#All],2,FALSE)</f>
        <v>ALTO</v>
      </c>
      <c r="L5" s="34" t="s">
        <v>90</v>
      </c>
      <c r="M5" s="34" t="s">
        <v>91</v>
      </c>
      <c r="N5" s="9">
        <v>1</v>
      </c>
      <c r="O5" s="9">
        <v>4</v>
      </c>
      <c r="P5" s="9">
        <f t="shared" ref="P5:P18" si="1">N5*O5</f>
        <v>4</v>
      </c>
      <c r="Q5" s="9" t="str">
        <f>VLOOKUP(P5,Tabla1[#All],2,FALSE)</f>
        <v>BAJO</v>
      </c>
      <c r="R5" s="13" t="s">
        <v>55</v>
      </c>
      <c r="S5" s="73" t="s">
        <v>201</v>
      </c>
      <c r="T5" s="73"/>
      <c r="U5" t="e">
        <f t="shared" ref="U5:U74" si="2">M5*100</f>
        <v>#VALUE!</v>
      </c>
      <c r="V5" t="e">
        <f t="shared" ref="V5:V25" si="3">H5*I5*U5</f>
        <v>#VALUE!</v>
      </c>
      <c r="W5" t="e">
        <f>IF(V5&lt;$Y$2,$X$1,IF(V5&gt;$Z$2,$X$3,$X$2))</f>
        <v>#VALUE!</v>
      </c>
      <c r="X5" t="e">
        <f t="shared" ref="X5:X74" si="4">W5=O5</f>
        <v>#VALUE!</v>
      </c>
    </row>
    <row r="6" spans="1:26" ht="39.75" customHeight="1" x14ac:dyDescent="0.3">
      <c r="A6" s="44"/>
      <c r="B6" s="55"/>
      <c r="C6" s="55"/>
      <c r="D6" s="55"/>
      <c r="E6" s="9" t="s">
        <v>92</v>
      </c>
      <c r="F6" s="9" t="s">
        <v>222</v>
      </c>
      <c r="G6" s="9" t="s">
        <v>93</v>
      </c>
      <c r="H6" s="9">
        <v>2</v>
      </c>
      <c r="I6" s="9">
        <v>4</v>
      </c>
      <c r="J6" s="9">
        <f t="shared" si="0"/>
        <v>8</v>
      </c>
      <c r="K6" s="9" t="str">
        <f>VLOOKUP(J6,Tabla1[#All],2,FALSE)</f>
        <v>MEDIO</v>
      </c>
      <c r="L6" s="62"/>
      <c r="M6" s="62"/>
      <c r="N6" s="9">
        <v>1</v>
      </c>
      <c r="O6" s="9">
        <v>2</v>
      </c>
      <c r="P6" s="9">
        <f t="shared" si="1"/>
        <v>2</v>
      </c>
      <c r="Q6" s="9" t="str">
        <f>VLOOKUP(P6,Tabla1[#All],2,FALSE)</f>
        <v>BAJO</v>
      </c>
      <c r="R6" s="13" t="s">
        <v>56</v>
      </c>
      <c r="S6" s="74"/>
      <c r="T6" s="74"/>
      <c r="U6">
        <f t="shared" si="2"/>
        <v>0</v>
      </c>
      <c r="V6">
        <f t="shared" si="3"/>
        <v>0</v>
      </c>
      <c r="W6" t="str">
        <f t="shared" ref="W6:W74" si="5">IF(V6&lt;$Y$2,$X$1,IF(V6&gt;$Z$2,$X$3,$X$2))</f>
        <v>A</v>
      </c>
      <c r="X6" t="b">
        <f t="shared" si="4"/>
        <v>0</v>
      </c>
    </row>
    <row r="7" spans="1:26" ht="39.75" customHeight="1" x14ac:dyDescent="0.3">
      <c r="A7" s="44"/>
      <c r="B7" s="37"/>
      <c r="C7" s="37"/>
      <c r="D7" s="37"/>
      <c r="E7" s="9" t="s">
        <v>94</v>
      </c>
      <c r="F7" s="9" t="s">
        <v>206</v>
      </c>
      <c r="G7" s="11" t="s">
        <v>219</v>
      </c>
      <c r="H7" s="9">
        <v>2</v>
      </c>
      <c r="I7" s="9">
        <v>8</v>
      </c>
      <c r="J7" s="9">
        <f t="shared" si="0"/>
        <v>16</v>
      </c>
      <c r="K7" s="9" t="str">
        <f>VLOOKUP(J7,Tabla1[#All],2,FALSE)</f>
        <v>ALTO</v>
      </c>
      <c r="L7" s="35"/>
      <c r="M7" s="35"/>
      <c r="N7" s="9">
        <v>1</v>
      </c>
      <c r="O7" s="9">
        <v>4</v>
      </c>
      <c r="P7" s="9">
        <f t="shared" si="1"/>
        <v>4</v>
      </c>
      <c r="Q7" s="9" t="str">
        <f>VLOOKUP(P7,Tabla1[#All],2,FALSE)</f>
        <v>BAJO</v>
      </c>
      <c r="R7" s="13" t="s">
        <v>55</v>
      </c>
      <c r="S7" s="75"/>
      <c r="T7" s="75"/>
      <c r="U7">
        <f t="shared" si="2"/>
        <v>0</v>
      </c>
      <c r="V7">
        <f t="shared" si="3"/>
        <v>0</v>
      </c>
      <c r="W7" t="str">
        <f t="shared" si="5"/>
        <v>A</v>
      </c>
      <c r="X7" t="b">
        <f t="shared" si="4"/>
        <v>0</v>
      </c>
    </row>
    <row r="8" spans="1:26" ht="39.75" customHeight="1" x14ac:dyDescent="0.3">
      <c r="A8" s="44"/>
      <c r="B8" s="36" t="s">
        <v>95</v>
      </c>
      <c r="C8" s="36" t="s">
        <v>87</v>
      </c>
      <c r="D8" s="36" t="s">
        <v>88</v>
      </c>
      <c r="E8" s="9" t="s">
        <v>89</v>
      </c>
      <c r="F8" s="9" t="s">
        <v>206</v>
      </c>
      <c r="G8" s="9" t="s">
        <v>219</v>
      </c>
      <c r="H8" s="9">
        <v>2</v>
      </c>
      <c r="I8" s="9">
        <v>8</v>
      </c>
      <c r="J8" s="9">
        <f t="shared" si="0"/>
        <v>16</v>
      </c>
      <c r="K8" s="9" t="str">
        <f>VLOOKUP(J8,Tabla1[#All],2,FALSE)</f>
        <v>ALTO</v>
      </c>
      <c r="L8" s="34" t="s">
        <v>96</v>
      </c>
      <c r="M8" s="34" t="s">
        <v>97</v>
      </c>
      <c r="N8" s="9">
        <v>1</v>
      </c>
      <c r="O8" s="9">
        <v>4</v>
      </c>
      <c r="P8" s="9">
        <f t="shared" si="1"/>
        <v>4</v>
      </c>
      <c r="Q8" s="9" t="str">
        <f>VLOOKUP(P8,Tabla1[#All],2,FALSE)</f>
        <v>BAJO</v>
      </c>
      <c r="R8" s="13" t="s">
        <v>55</v>
      </c>
      <c r="S8" s="73" t="s">
        <v>201</v>
      </c>
      <c r="T8" s="73"/>
    </row>
    <row r="9" spans="1:26" ht="39.75" customHeight="1" x14ac:dyDescent="0.3">
      <c r="A9" s="44"/>
      <c r="B9" s="37"/>
      <c r="C9" s="37"/>
      <c r="D9" s="37"/>
      <c r="E9" s="9" t="s">
        <v>94</v>
      </c>
      <c r="F9" s="9" t="s">
        <v>206</v>
      </c>
      <c r="G9" s="11" t="s">
        <v>219</v>
      </c>
      <c r="H9" s="9">
        <v>2</v>
      </c>
      <c r="I9" s="9">
        <v>8</v>
      </c>
      <c r="J9" s="9">
        <f t="shared" si="0"/>
        <v>16</v>
      </c>
      <c r="K9" s="9" t="str">
        <f>VLOOKUP(J9,Tabla1[#All],2,FALSE)</f>
        <v>ALTO</v>
      </c>
      <c r="L9" s="62"/>
      <c r="M9" s="35"/>
      <c r="N9" s="9">
        <v>1</v>
      </c>
      <c r="O9" s="9">
        <v>4</v>
      </c>
      <c r="P9" s="9">
        <f t="shared" si="1"/>
        <v>4</v>
      </c>
      <c r="Q9" s="9" t="str">
        <f>VLOOKUP(P9,Tabla1[#All],2,FALSE)</f>
        <v>BAJO</v>
      </c>
      <c r="R9" s="13" t="s">
        <v>55</v>
      </c>
      <c r="S9" s="75"/>
      <c r="T9" s="75"/>
    </row>
    <row r="10" spans="1:26" ht="39.75" customHeight="1" x14ac:dyDescent="0.3">
      <c r="A10" s="44"/>
      <c r="B10" s="36" t="s">
        <v>104</v>
      </c>
      <c r="C10" s="36" t="s">
        <v>87</v>
      </c>
      <c r="D10" s="36" t="s">
        <v>88</v>
      </c>
      <c r="E10" s="9" t="s">
        <v>98</v>
      </c>
      <c r="F10" s="9" t="s">
        <v>221</v>
      </c>
      <c r="G10" s="9" t="s">
        <v>99</v>
      </c>
      <c r="H10" s="9">
        <v>2</v>
      </c>
      <c r="I10" s="9">
        <v>8</v>
      </c>
      <c r="J10" s="9">
        <f t="shared" si="0"/>
        <v>16</v>
      </c>
      <c r="K10" s="9" t="str">
        <f>VLOOKUP(J10,Tabla1[#All],2,FALSE)</f>
        <v>ALTO</v>
      </c>
      <c r="L10" s="34" t="s">
        <v>100</v>
      </c>
      <c r="M10" s="34" t="s">
        <v>101</v>
      </c>
      <c r="N10" s="9">
        <v>1</v>
      </c>
      <c r="O10" s="9">
        <v>4</v>
      </c>
      <c r="P10" s="9">
        <f t="shared" si="1"/>
        <v>4</v>
      </c>
      <c r="Q10" s="9" t="str">
        <f>VLOOKUP(P10,Tabla1[#All],2,FALSE)</f>
        <v>BAJO</v>
      </c>
      <c r="R10" s="13" t="s">
        <v>55</v>
      </c>
      <c r="S10" s="73" t="s">
        <v>202</v>
      </c>
      <c r="T10" s="76" t="s">
        <v>203</v>
      </c>
    </row>
    <row r="11" spans="1:26" ht="39.75" customHeight="1" x14ac:dyDescent="0.3">
      <c r="A11" s="44"/>
      <c r="B11" s="55"/>
      <c r="C11" s="55"/>
      <c r="D11" s="55"/>
      <c r="E11" s="9" t="s">
        <v>102</v>
      </c>
      <c r="F11" s="9" t="s">
        <v>221</v>
      </c>
      <c r="G11" s="9" t="s">
        <v>99</v>
      </c>
      <c r="H11" s="9">
        <v>2</v>
      </c>
      <c r="I11" s="9">
        <v>8</v>
      </c>
      <c r="J11" s="9">
        <f>H11*I11</f>
        <v>16</v>
      </c>
      <c r="K11" s="9" t="str">
        <f>VLOOKUP(J11,Tabla1[#All],2,FALSE)</f>
        <v>ALTO</v>
      </c>
      <c r="L11" s="62"/>
      <c r="M11" s="62"/>
      <c r="N11" s="9">
        <v>1</v>
      </c>
      <c r="O11" s="9">
        <v>4</v>
      </c>
      <c r="P11" s="9">
        <f>N11*O11</f>
        <v>4</v>
      </c>
      <c r="Q11" s="9" t="str">
        <f>VLOOKUP(P11,Tabla1[#All],2,FALSE)</f>
        <v>BAJO</v>
      </c>
      <c r="R11" s="13" t="s">
        <v>55</v>
      </c>
      <c r="S11" s="74"/>
      <c r="T11" s="76"/>
      <c r="U11">
        <f t="shared" si="2"/>
        <v>0</v>
      </c>
      <c r="V11">
        <f t="shared" si="3"/>
        <v>0</v>
      </c>
      <c r="W11" t="str">
        <f t="shared" si="5"/>
        <v>A</v>
      </c>
      <c r="X11" t="b">
        <f t="shared" si="4"/>
        <v>0</v>
      </c>
    </row>
    <row r="12" spans="1:26" ht="39.75" customHeight="1" x14ac:dyDescent="0.3">
      <c r="A12" s="44"/>
      <c r="B12" s="55"/>
      <c r="C12" s="55"/>
      <c r="D12" s="55"/>
      <c r="E12" s="9" t="s">
        <v>208</v>
      </c>
      <c r="F12" s="9" t="s">
        <v>103</v>
      </c>
      <c r="G12" s="9" t="s">
        <v>190</v>
      </c>
      <c r="H12" s="9">
        <v>2</v>
      </c>
      <c r="I12" s="9">
        <v>8</v>
      </c>
      <c r="J12" s="9">
        <f t="shared" si="0"/>
        <v>16</v>
      </c>
      <c r="K12" s="9" t="str">
        <f>VLOOKUP(J12,Tabla1[#All],2,FALSE)</f>
        <v>ALTO</v>
      </c>
      <c r="L12" s="35"/>
      <c r="M12" s="35"/>
      <c r="N12" s="9">
        <v>2</v>
      </c>
      <c r="O12" s="9">
        <v>4</v>
      </c>
      <c r="P12" s="9">
        <f t="shared" si="1"/>
        <v>8</v>
      </c>
      <c r="Q12" s="9" t="str">
        <f>VLOOKUP(P12,Tabla1[#All],2,FALSE)</f>
        <v>MEDIO</v>
      </c>
      <c r="R12" s="13" t="s">
        <v>56</v>
      </c>
      <c r="S12" s="75"/>
      <c r="T12" s="76"/>
    </row>
    <row r="13" spans="1:26" ht="39.75" customHeight="1" x14ac:dyDescent="0.3">
      <c r="A13" s="45"/>
      <c r="B13" s="11" t="s">
        <v>60</v>
      </c>
      <c r="C13" s="11" t="s">
        <v>87</v>
      </c>
      <c r="D13" s="11" t="s">
        <v>88</v>
      </c>
      <c r="E13" s="11" t="s">
        <v>94</v>
      </c>
      <c r="F13" s="9" t="s">
        <v>206</v>
      </c>
      <c r="G13" s="11" t="s">
        <v>219</v>
      </c>
      <c r="H13" s="9">
        <v>2</v>
      </c>
      <c r="I13" s="9">
        <v>8</v>
      </c>
      <c r="J13" s="9">
        <f t="shared" ref="J13:J18" si="6">H13*I13</f>
        <v>16</v>
      </c>
      <c r="K13" s="9" t="str">
        <f>VLOOKUP(J13,Tabla1[#All],2,FALSE)</f>
        <v>ALTO</v>
      </c>
      <c r="L13" s="14" t="s">
        <v>106</v>
      </c>
      <c r="M13" s="15" t="s">
        <v>105</v>
      </c>
      <c r="N13" s="9">
        <v>1</v>
      </c>
      <c r="O13" s="9">
        <v>4</v>
      </c>
      <c r="P13" s="9">
        <f t="shared" si="1"/>
        <v>4</v>
      </c>
      <c r="Q13" s="9" t="str">
        <f>VLOOKUP(P13,Tabla1[#All],2,FALSE)</f>
        <v>BAJO</v>
      </c>
      <c r="R13" s="13" t="s">
        <v>55</v>
      </c>
      <c r="S13" s="26" t="s">
        <v>201</v>
      </c>
      <c r="T13" s="26"/>
      <c r="U13" t="e">
        <f t="shared" si="2"/>
        <v>#VALUE!</v>
      </c>
      <c r="V13" t="e">
        <f t="shared" si="3"/>
        <v>#VALUE!</v>
      </c>
      <c r="W13" t="e">
        <f t="shared" si="5"/>
        <v>#VALUE!</v>
      </c>
      <c r="X13" t="e">
        <f t="shared" si="4"/>
        <v>#VALUE!</v>
      </c>
    </row>
    <row r="14" spans="1:26" ht="39.75" customHeight="1" x14ac:dyDescent="0.3">
      <c r="A14" s="43" t="s">
        <v>3</v>
      </c>
      <c r="B14" s="36" t="s">
        <v>61</v>
      </c>
      <c r="C14" s="36" t="s">
        <v>87</v>
      </c>
      <c r="D14" s="36" t="s">
        <v>88</v>
      </c>
      <c r="E14" s="9" t="s">
        <v>213</v>
      </c>
      <c r="F14" s="9" t="s">
        <v>107</v>
      </c>
      <c r="G14" s="11" t="s">
        <v>108</v>
      </c>
      <c r="H14" s="9">
        <v>4</v>
      </c>
      <c r="I14" s="9">
        <v>4</v>
      </c>
      <c r="J14" s="9">
        <f t="shared" si="6"/>
        <v>16</v>
      </c>
      <c r="K14" s="9" t="str">
        <f>VLOOKUP(J14,Tabla1[#All],2,FALSE)</f>
        <v>ALTO</v>
      </c>
      <c r="L14" s="34" t="s">
        <v>118</v>
      </c>
      <c r="M14" s="34" t="s">
        <v>109</v>
      </c>
      <c r="N14" s="9">
        <v>1</v>
      </c>
      <c r="O14" s="9">
        <v>2</v>
      </c>
      <c r="P14" s="9">
        <f t="shared" si="1"/>
        <v>2</v>
      </c>
      <c r="Q14" s="9" t="str">
        <f>VLOOKUP(P14,Tabla1[#All],2,FALSE)</f>
        <v>BAJO</v>
      </c>
      <c r="R14" s="13" t="s">
        <v>56</v>
      </c>
      <c r="S14" s="73" t="s">
        <v>201</v>
      </c>
      <c r="T14" s="73"/>
      <c r="U14" t="e">
        <f t="shared" si="2"/>
        <v>#VALUE!</v>
      </c>
      <c r="V14" t="e">
        <f t="shared" si="3"/>
        <v>#VALUE!</v>
      </c>
      <c r="W14" t="e">
        <f t="shared" si="5"/>
        <v>#VALUE!</v>
      </c>
      <c r="X14" t="e">
        <f t="shared" si="4"/>
        <v>#VALUE!</v>
      </c>
    </row>
    <row r="15" spans="1:26" ht="39.75" customHeight="1" x14ac:dyDescent="0.3">
      <c r="A15" s="44"/>
      <c r="B15" s="55"/>
      <c r="C15" s="55"/>
      <c r="D15" s="55"/>
      <c r="E15" s="9" t="s">
        <v>110</v>
      </c>
      <c r="F15" s="11" t="s">
        <v>111</v>
      </c>
      <c r="G15" s="11" t="s">
        <v>113</v>
      </c>
      <c r="H15" s="9">
        <v>4</v>
      </c>
      <c r="I15" s="9">
        <v>4</v>
      </c>
      <c r="J15" s="9">
        <f t="shared" si="6"/>
        <v>16</v>
      </c>
      <c r="K15" s="9" t="str">
        <f>VLOOKUP(J15,Tabla1[#All],2,FALSE)</f>
        <v>ALTO</v>
      </c>
      <c r="L15" s="62"/>
      <c r="M15" s="62"/>
      <c r="N15" s="9">
        <v>1</v>
      </c>
      <c r="O15" s="9">
        <v>4</v>
      </c>
      <c r="P15" s="9">
        <f t="shared" si="1"/>
        <v>4</v>
      </c>
      <c r="Q15" s="9" t="str">
        <f>VLOOKUP(P15,Tabla1[#All],2,FALSE)</f>
        <v>BAJO</v>
      </c>
      <c r="R15" s="13" t="s">
        <v>56</v>
      </c>
      <c r="S15" s="74"/>
      <c r="T15" s="74"/>
    </row>
    <row r="16" spans="1:26" ht="39.75" customHeight="1" x14ac:dyDescent="0.3">
      <c r="A16" s="44"/>
      <c r="B16" s="55"/>
      <c r="C16" s="55"/>
      <c r="D16" s="55"/>
      <c r="E16" s="9" t="s">
        <v>112</v>
      </c>
      <c r="F16" s="11" t="s">
        <v>111</v>
      </c>
      <c r="G16" s="11" t="s">
        <v>113</v>
      </c>
      <c r="H16" s="9">
        <v>4</v>
      </c>
      <c r="I16" s="9">
        <v>8</v>
      </c>
      <c r="J16" s="9">
        <f t="shared" si="6"/>
        <v>32</v>
      </c>
      <c r="K16" s="9" t="str">
        <f>VLOOKUP(J16,Tabla1[#All],2,FALSE)</f>
        <v>ALTO</v>
      </c>
      <c r="L16" s="62"/>
      <c r="M16" s="62"/>
      <c r="N16" s="9">
        <v>1</v>
      </c>
      <c r="O16" s="9">
        <v>4</v>
      </c>
      <c r="P16" s="9">
        <f t="shared" si="1"/>
        <v>4</v>
      </c>
      <c r="Q16" s="9" t="str">
        <f>VLOOKUP(P16,Tabla1[#All],2,FALSE)</f>
        <v>BAJO</v>
      </c>
      <c r="R16" s="13" t="s">
        <v>55</v>
      </c>
      <c r="S16" s="74"/>
      <c r="T16" s="74"/>
    </row>
    <row r="17" spans="1:24" ht="39.75" customHeight="1" x14ac:dyDescent="0.3">
      <c r="A17" s="44"/>
      <c r="B17" s="55"/>
      <c r="C17" s="55"/>
      <c r="D17" s="55"/>
      <c r="E17" s="9" t="s">
        <v>209</v>
      </c>
      <c r="F17" s="9" t="s">
        <v>222</v>
      </c>
      <c r="G17" s="11" t="s">
        <v>114</v>
      </c>
      <c r="H17" s="9">
        <v>4</v>
      </c>
      <c r="I17" s="9">
        <v>8</v>
      </c>
      <c r="J17" s="9">
        <f t="shared" si="6"/>
        <v>32</v>
      </c>
      <c r="K17" s="9" t="str">
        <f>VLOOKUP(J17,Tabla1[#All],2,FALSE)</f>
        <v>ALTO</v>
      </c>
      <c r="L17" s="62"/>
      <c r="M17" s="62"/>
      <c r="N17" s="9">
        <v>1</v>
      </c>
      <c r="O17" s="9">
        <v>4</v>
      </c>
      <c r="P17" s="9">
        <f t="shared" si="1"/>
        <v>4</v>
      </c>
      <c r="Q17" s="9" t="str">
        <f>VLOOKUP(P17,Tabla1[#All],2,FALSE)</f>
        <v>BAJO</v>
      </c>
      <c r="R17" s="13" t="s">
        <v>115</v>
      </c>
      <c r="S17" s="74"/>
      <c r="T17" s="74"/>
    </row>
    <row r="18" spans="1:24" ht="39.75" customHeight="1" x14ac:dyDescent="0.3">
      <c r="A18" s="44"/>
      <c r="B18" s="37"/>
      <c r="C18" s="37"/>
      <c r="D18" s="37"/>
      <c r="E18" s="9" t="s">
        <v>229</v>
      </c>
      <c r="F18" s="9" t="s">
        <v>116</v>
      </c>
      <c r="G18" s="9" t="s">
        <v>117</v>
      </c>
      <c r="H18" s="9">
        <v>2</v>
      </c>
      <c r="I18" s="9">
        <v>8</v>
      </c>
      <c r="J18" s="9">
        <f t="shared" si="6"/>
        <v>16</v>
      </c>
      <c r="K18" s="9" t="str">
        <f>VLOOKUP(J18,Tabla1[#All],2,FALSE)</f>
        <v>ALTO</v>
      </c>
      <c r="L18" s="35"/>
      <c r="M18" s="35"/>
      <c r="N18" s="9">
        <v>1</v>
      </c>
      <c r="O18" s="9">
        <v>4</v>
      </c>
      <c r="P18" s="9">
        <f t="shared" si="1"/>
        <v>4</v>
      </c>
      <c r="Q18" s="9" t="str">
        <f>VLOOKUP(P18,Tabla1[#All],2,FALSE)</f>
        <v>BAJO</v>
      </c>
      <c r="R18" s="13" t="s">
        <v>115</v>
      </c>
      <c r="S18" s="75"/>
      <c r="T18" s="75"/>
    </row>
    <row r="19" spans="1:24" ht="39.75" customHeight="1" x14ac:dyDescent="0.3">
      <c r="A19" s="44"/>
      <c r="B19" s="11" t="s">
        <v>62</v>
      </c>
      <c r="C19" s="11" t="s">
        <v>87</v>
      </c>
      <c r="D19" s="11" t="s">
        <v>88</v>
      </c>
      <c r="E19" s="11" t="s">
        <v>94</v>
      </c>
      <c r="F19" s="9" t="s">
        <v>206</v>
      </c>
      <c r="G19" s="11" t="s">
        <v>219</v>
      </c>
      <c r="H19" s="9">
        <v>2</v>
      </c>
      <c r="I19" s="9">
        <v>8</v>
      </c>
      <c r="J19" s="9">
        <f t="shared" ref="J19" si="7">H19*I19</f>
        <v>16</v>
      </c>
      <c r="K19" s="9" t="str">
        <f>VLOOKUP(J19,Tabla1[#All],2,FALSE)</f>
        <v>ALTO</v>
      </c>
      <c r="L19" s="14" t="s">
        <v>106</v>
      </c>
      <c r="M19" s="15" t="s">
        <v>105</v>
      </c>
      <c r="N19" s="9">
        <v>1</v>
      </c>
      <c r="O19" s="9">
        <v>4</v>
      </c>
      <c r="P19" s="9">
        <f t="shared" ref="P19" si="8">N19*O19</f>
        <v>4</v>
      </c>
      <c r="Q19" s="9" t="str">
        <f>VLOOKUP(P19,Tabla1[#All],2,FALSE)</f>
        <v>BAJO</v>
      </c>
      <c r="R19" s="13" t="s">
        <v>55</v>
      </c>
      <c r="S19" s="26" t="s">
        <v>201</v>
      </c>
      <c r="T19" s="26"/>
      <c r="U19" t="e">
        <f t="shared" si="2"/>
        <v>#VALUE!</v>
      </c>
      <c r="V19" t="e">
        <f t="shared" si="3"/>
        <v>#VALUE!</v>
      </c>
      <c r="W19" t="e">
        <f t="shared" si="5"/>
        <v>#VALUE!</v>
      </c>
      <c r="X19" t="e">
        <f t="shared" si="4"/>
        <v>#VALUE!</v>
      </c>
    </row>
    <row r="20" spans="1:24" ht="39.75" customHeight="1" x14ac:dyDescent="0.3">
      <c r="A20" s="44"/>
      <c r="B20" s="11" t="s">
        <v>63</v>
      </c>
      <c r="C20" s="11" t="s">
        <v>87</v>
      </c>
      <c r="D20" s="11" t="s">
        <v>88</v>
      </c>
      <c r="E20" s="11" t="s">
        <v>94</v>
      </c>
      <c r="F20" s="9" t="s">
        <v>206</v>
      </c>
      <c r="G20" s="11" t="s">
        <v>219</v>
      </c>
      <c r="H20" s="9">
        <v>2</v>
      </c>
      <c r="I20" s="9">
        <v>8</v>
      </c>
      <c r="J20" s="9">
        <f t="shared" ref="J20:J22" si="9">H20*I20</f>
        <v>16</v>
      </c>
      <c r="K20" s="9" t="str">
        <f>VLOOKUP(J20,Tabla1[#All],2,FALSE)</f>
        <v>ALTO</v>
      </c>
      <c r="L20" s="14" t="s">
        <v>106</v>
      </c>
      <c r="M20" s="15" t="s">
        <v>105</v>
      </c>
      <c r="N20" s="9">
        <v>1</v>
      </c>
      <c r="O20" s="9">
        <v>4</v>
      </c>
      <c r="P20" s="9">
        <f t="shared" ref="P20:P38" si="10">N20*O20</f>
        <v>4</v>
      </c>
      <c r="Q20" s="9" t="str">
        <f>VLOOKUP(P20,Tabla1[#All],2,FALSE)</f>
        <v>BAJO</v>
      </c>
      <c r="R20" s="13" t="s">
        <v>55</v>
      </c>
      <c r="S20" s="26" t="s">
        <v>201</v>
      </c>
      <c r="T20" s="26"/>
      <c r="U20" t="e">
        <f t="shared" si="2"/>
        <v>#VALUE!</v>
      </c>
      <c r="V20" t="e">
        <f t="shared" si="3"/>
        <v>#VALUE!</v>
      </c>
      <c r="W20" t="e">
        <f t="shared" si="5"/>
        <v>#VALUE!</v>
      </c>
      <c r="X20" t="e">
        <f t="shared" si="4"/>
        <v>#VALUE!</v>
      </c>
    </row>
    <row r="21" spans="1:24" ht="39.75" customHeight="1" x14ac:dyDescent="0.3">
      <c r="A21" s="44"/>
      <c r="B21" s="36" t="s">
        <v>175</v>
      </c>
      <c r="C21" s="36" t="s">
        <v>87</v>
      </c>
      <c r="D21" s="36" t="s">
        <v>88</v>
      </c>
      <c r="E21" s="11" t="s">
        <v>94</v>
      </c>
      <c r="F21" s="9" t="s">
        <v>206</v>
      </c>
      <c r="G21" s="11" t="s">
        <v>219</v>
      </c>
      <c r="H21" s="9">
        <v>2</v>
      </c>
      <c r="I21" s="9">
        <v>8</v>
      </c>
      <c r="J21" s="9">
        <f t="shared" si="9"/>
        <v>16</v>
      </c>
      <c r="K21" s="9" t="str">
        <f>VLOOKUP(J21,Tabla1[#All],2,FALSE)</f>
        <v>ALTO</v>
      </c>
      <c r="L21" s="34" t="s">
        <v>121</v>
      </c>
      <c r="M21" s="32" t="s">
        <v>122</v>
      </c>
      <c r="N21" s="9">
        <v>1</v>
      </c>
      <c r="O21" s="9">
        <v>4</v>
      </c>
      <c r="P21" s="9">
        <f t="shared" ref="P21:P22" si="11">N21*O21</f>
        <v>4</v>
      </c>
      <c r="Q21" s="9" t="str">
        <f>VLOOKUP(P21,Tabla1[#All],2,FALSE)</f>
        <v>BAJO</v>
      </c>
      <c r="R21" s="13" t="s">
        <v>55</v>
      </c>
      <c r="S21" s="73" t="s">
        <v>201</v>
      </c>
      <c r="T21" s="73"/>
    </row>
    <row r="22" spans="1:24" ht="39.75" customHeight="1" x14ac:dyDescent="0.3">
      <c r="A22" s="44"/>
      <c r="B22" s="37"/>
      <c r="C22" s="37"/>
      <c r="D22" s="37"/>
      <c r="E22" s="11" t="s">
        <v>119</v>
      </c>
      <c r="F22" s="11" t="s">
        <v>223</v>
      </c>
      <c r="G22" s="11" t="s">
        <v>212</v>
      </c>
      <c r="H22" s="9">
        <v>4</v>
      </c>
      <c r="I22" s="9">
        <v>4</v>
      </c>
      <c r="J22" s="9">
        <f t="shared" si="9"/>
        <v>16</v>
      </c>
      <c r="K22" s="9" t="str">
        <f>VLOOKUP(J22,Tabla1[#All],2,FALSE)</f>
        <v>ALTO</v>
      </c>
      <c r="L22" s="35"/>
      <c r="M22" s="33"/>
      <c r="N22" s="9">
        <v>1</v>
      </c>
      <c r="O22" s="9">
        <v>2</v>
      </c>
      <c r="P22" s="9">
        <f t="shared" si="11"/>
        <v>2</v>
      </c>
      <c r="Q22" s="9" t="str">
        <f>VLOOKUP(P22,Tabla1[#All],2,FALSE)</f>
        <v>BAJO</v>
      </c>
      <c r="R22" s="13" t="s">
        <v>56</v>
      </c>
      <c r="S22" s="75"/>
      <c r="T22" s="75"/>
    </row>
    <row r="23" spans="1:24" ht="39.75" customHeight="1" x14ac:dyDescent="0.3">
      <c r="A23" s="44"/>
      <c r="B23" s="36" t="s">
        <v>173</v>
      </c>
      <c r="C23" s="36" t="s">
        <v>87</v>
      </c>
      <c r="D23" s="36" t="s">
        <v>88</v>
      </c>
      <c r="E23" s="11" t="s">
        <v>94</v>
      </c>
      <c r="F23" s="9" t="s">
        <v>206</v>
      </c>
      <c r="G23" s="11" t="s">
        <v>219</v>
      </c>
      <c r="H23" s="9">
        <v>2</v>
      </c>
      <c r="I23" s="9">
        <v>8</v>
      </c>
      <c r="J23" s="9">
        <f t="shared" ref="J23:J24" si="12">H23*I23</f>
        <v>16</v>
      </c>
      <c r="K23" s="9" t="str">
        <f>VLOOKUP(J23,Tabla1[#All],2,FALSE)</f>
        <v>ALTO</v>
      </c>
      <c r="L23" s="34" t="s">
        <v>121</v>
      </c>
      <c r="M23" s="32" t="s">
        <v>122</v>
      </c>
      <c r="N23" s="9">
        <v>1</v>
      </c>
      <c r="O23" s="9">
        <v>4</v>
      </c>
      <c r="P23" s="9">
        <f t="shared" ref="P23:P24" si="13">N23*O23</f>
        <v>4</v>
      </c>
      <c r="Q23" s="9" t="str">
        <f>VLOOKUP(P23,Tabla1[#All],2,FALSE)</f>
        <v>BAJO</v>
      </c>
      <c r="R23" s="13" t="s">
        <v>55</v>
      </c>
      <c r="S23" s="73" t="s">
        <v>201</v>
      </c>
      <c r="T23" s="73"/>
    </row>
    <row r="24" spans="1:24" ht="39.75" customHeight="1" x14ac:dyDescent="0.3">
      <c r="A24" s="44"/>
      <c r="B24" s="37"/>
      <c r="C24" s="37"/>
      <c r="D24" s="37"/>
      <c r="E24" s="11" t="s">
        <v>119</v>
      </c>
      <c r="F24" s="11" t="s">
        <v>223</v>
      </c>
      <c r="G24" s="11" t="s">
        <v>212</v>
      </c>
      <c r="H24" s="9">
        <v>4</v>
      </c>
      <c r="I24" s="9">
        <v>4</v>
      </c>
      <c r="J24" s="9">
        <f t="shared" si="12"/>
        <v>16</v>
      </c>
      <c r="K24" s="9" t="str">
        <f>VLOOKUP(J24,Tabla1[#All],2,FALSE)</f>
        <v>ALTO</v>
      </c>
      <c r="L24" s="35"/>
      <c r="M24" s="33"/>
      <c r="N24" s="9">
        <v>1</v>
      </c>
      <c r="O24" s="9">
        <v>2</v>
      </c>
      <c r="P24" s="9">
        <f t="shared" si="13"/>
        <v>2</v>
      </c>
      <c r="Q24" s="9" t="str">
        <f>VLOOKUP(P24,Tabla1[#All],2,FALSE)</f>
        <v>BAJO</v>
      </c>
      <c r="R24" s="13" t="s">
        <v>56</v>
      </c>
      <c r="S24" s="75"/>
      <c r="T24" s="75"/>
    </row>
    <row r="25" spans="1:24" ht="39.75" customHeight="1" x14ac:dyDescent="0.3">
      <c r="A25" s="44"/>
      <c r="B25" s="36" t="s">
        <v>174</v>
      </c>
      <c r="C25" s="36" t="s">
        <v>87</v>
      </c>
      <c r="D25" s="36" t="s">
        <v>88</v>
      </c>
      <c r="E25" s="11" t="s">
        <v>94</v>
      </c>
      <c r="F25" s="9" t="s">
        <v>206</v>
      </c>
      <c r="G25" s="11" t="s">
        <v>219</v>
      </c>
      <c r="H25" s="9">
        <v>2</v>
      </c>
      <c r="I25" s="9">
        <v>8</v>
      </c>
      <c r="J25" s="9">
        <f t="shared" ref="J25" si="14">H25*I25</f>
        <v>16</v>
      </c>
      <c r="K25" s="9" t="str">
        <f>VLOOKUP(J25,Tabla1[#All],2,FALSE)</f>
        <v>ALTO</v>
      </c>
      <c r="L25" s="34" t="s">
        <v>121</v>
      </c>
      <c r="M25" s="32" t="s">
        <v>122</v>
      </c>
      <c r="N25" s="9">
        <v>1</v>
      </c>
      <c r="O25" s="9">
        <v>4</v>
      </c>
      <c r="P25" s="9">
        <f t="shared" si="10"/>
        <v>4</v>
      </c>
      <c r="Q25" s="9" t="str">
        <f>VLOOKUP(P25,Tabla1[#All],2,FALSE)</f>
        <v>BAJO</v>
      </c>
      <c r="R25" s="13" t="s">
        <v>55</v>
      </c>
      <c r="S25" s="26" t="s">
        <v>201</v>
      </c>
      <c r="T25" s="26"/>
      <c r="U25" t="e">
        <f t="shared" si="2"/>
        <v>#VALUE!</v>
      </c>
      <c r="V25" t="e">
        <f t="shared" si="3"/>
        <v>#VALUE!</v>
      </c>
      <c r="W25" t="e">
        <f t="shared" si="5"/>
        <v>#VALUE!</v>
      </c>
      <c r="X25" t="e">
        <f t="shared" si="4"/>
        <v>#VALUE!</v>
      </c>
    </row>
    <row r="26" spans="1:24" ht="39.75" customHeight="1" x14ac:dyDescent="0.3">
      <c r="A26" s="44"/>
      <c r="B26" s="37"/>
      <c r="C26" s="37"/>
      <c r="D26" s="37"/>
      <c r="E26" s="11" t="s">
        <v>119</v>
      </c>
      <c r="F26" s="11" t="s">
        <v>223</v>
      </c>
      <c r="G26" s="11" t="s">
        <v>120</v>
      </c>
      <c r="H26" s="9">
        <v>4</v>
      </c>
      <c r="I26" s="9">
        <v>4</v>
      </c>
      <c r="J26" s="9">
        <f t="shared" ref="J26:J31" si="15">H26*I26</f>
        <v>16</v>
      </c>
      <c r="K26" s="9" t="str">
        <f>VLOOKUP(J26,Tabla1[#All],2,FALSE)</f>
        <v>ALTO</v>
      </c>
      <c r="L26" s="35"/>
      <c r="M26" s="33"/>
      <c r="N26" s="9">
        <v>1</v>
      </c>
      <c r="O26" s="9">
        <v>2</v>
      </c>
      <c r="P26" s="9">
        <f t="shared" si="10"/>
        <v>2</v>
      </c>
      <c r="Q26" s="9" t="str">
        <f>VLOOKUP(P26,Tabla1[#All],2,FALSE)</f>
        <v>BAJO</v>
      </c>
      <c r="R26" s="13" t="s">
        <v>56</v>
      </c>
      <c r="S26" s="26" t="s">
        <v>201</v>
      </c>
      <c r="T26" s="26"/>
    </row>
    <row r="27" spans="1:24" ht="39.75" customHeight="1" x14ac:dyDescent="0.3">
      <c r="A27" s="44"/>
      <c r="B27" s="36" t="s">
        <v>79</v>
      </c>
      <c r="C27" s="36" t="s">
        <v>87</v>
      </c>
      <c r="D27" s="36" t="s">
        <v>88</v>
      </c>
      <c r="E27" s="9" t="s">
        <v>213</v>
      </c>
      <c r="F27" s="9" t="s">
        <v>107</v>
      </c>
      <c r="G27" s="11" t="s">
        <v>108</v>
      </c>
      <c r="H27" s="9">
        <v>4</v>
      </c>
      <c r="I27" s="9">
        <v>4</v>
      </c>
      <c r="J27" s="9">
        <f t="shared" si="15"/>
        <v>16</v>
      </c>
      <c r="K27" s="9" t="str">
        <f>VLOOKUP(J27,Tabla1[#All],2,FALSE)</f>
        <v>ALTO</v>
      </c>
      <c r="L27" s="34" t="s">
        <v>118</v>
      </c>
      <c r="M27" s="34" t="s">
        <v>109</v>
      </c>
      <c r="N27" s="9">
        <v>1</v>
      </c>
      <c r="O27" s="9">
        <v>2</v>
      </c>
      <c r="P27" s="9">
        <f t="shared" si="10"/>
        <v>2</v>
      </c>
      <c r="Q27" s="9" t="str">
        <f>VLOOKUP(P27,Tabla1[#All],2,FALSE)</f>
        <v>BAJO</v>
      </c>
      <c r="R27" s="13" t="s">
        <v>56</v>
      </c>
      <c r="S27" s="73" t="s">
        <v>201</v>
      </c>
      <c r="T27" s="73"/>
    </row>
    <row r="28" spans="1:24" ht="39.75" customHeight="1" x14ac:dyDescent="0.3">
      <c r="A28" s="44"/>
      <c r="B28" s="55"/>
      <c r="C28" s="55"/>
      <c r="D28" s="55"/>
      <c r="E28" s="9" t="s">
        <v>110</v>
      </c>
      <c r="F28" s="11" t="s">
        <v>111</v>
      </c>
      <c r="G28" s="11" t="s">
        <v>113</v>
      </c>
      <c r="H28" s="9">
        <v>4</v>
      </c>
      <c r="I28" s="9">
        <v>4</v>
      </c>
      <c r="J28" s="9">
        <f t="shared" si="15"/>
        <v>16</v>
      </c>
      <c r="K28" s="9" t="str">
        <f>VLOOKUP(J28,Tabla1[#All],2,FALSE)</f>
        <v>ALTO</v>
      </c>
      <c r="L28" s="62"/>
      <c r="M28" s="62"/>
      <c r="N28" s="9">
        <v>1</v>
      </c>
      <c r="O28" s="9">
        <v>4</v>
      </c>
      <c r="P28" s="9">
        <f t="shared" si="10"/>
        <v>4</v>
      </c>
      <c r="Q28" s="9" t="str">
        <f>VLOOKUP(P28,Tabla1[#All],2,FALSE)</f>
        <v>BAJO</v>
      </c>
      <c r="R28" s="13" t="s">
        <v>56</v>
      </c>
      <c r="S28" s="74"/>
      <c r="T28" s="74"/>
    </row>
    <row r="29" spans="1:24" ht="39.75" customHeight="1" x14ac:dyDescent="0.3">
      <c r="A29" s="44"/>
      <c r="B29" s="55"/>
      <c r="C29" s="55"/>
      <c r="D29" s="55"/>
      <c r="E29" s="9" t="s">
        <v>112</v>
      </c>
      <c r="F29" s="9" t="s">
        <v>216</v>
      </c>
      <c r="G29" s="11" t="s">
        <v>113</v>
      </c>
      <c r="H29" s="9">
        <v>4</v>
      </c>
      <c r="I29" s="9">
        <v>8</v>
      </c>
      <c r="J29" s="9">
        <f t="shared" si="15"/>
        <v>32</v>
      </c>
      <c r="K29" s="9" t="str">
        <f>VLOOKUP(J29,Tabla1[#All],2,FALSE)</f>
        <v>ALTO</v>
      </c>
      <c r="L29" s="62"/>
      <c r="M29" s="62"/>
      <c r="N29" s="9">
        <v>1</v>
      </c>
      <c r="O29" s="9">
        <v>4</v>
      </c>
      <c r="P29" s="9">
        <f t="shared" si="10"/>
        <v>4</v>
      </c>
      <c r="Q29" s="9" t="str">
        <f>VLOOKUP(P29,Tabla1[#All],2,FALSE)</f>
        <v>BAJO</v>
      </c>
      <c r="R29" s="13" t="s">
        <v>55</v>
      </c>
      <c r="S29" s="74"/>
      <c r="T29" s="74"/>
    </row>
    <row r="30" spans="1:24" ht="39.75" customHeight="1" x14ac:dyDescent="0.3">
      <c r="A30" s="44"/>
      <c r="B30" s="55"/>
      <c r="C30" s="55"/>
      <c r="D30" s="55"/>
      <c r="E30" s="9" t="s">
        <v>210</v>
      </c>
      <c r="F30" s="9" t="s">
        <v>222</v>
      </c>
      <c r="G30" s="11" t="s">
        <v>114</v>
      </c>
      <c r="H30" s="9">
        <v>4</v>
      </c>
      <c r="I30" s="9">
        <v>8</v>
      </c>
      <c r="J30" s="9">
        <f t="shared" si="15"/>
        <v>32</v>
      </c>
      <c r="K30" s="9" t="str">
        <f>VLOOKUP(J30,Tabla1[#All],2,FALSE)</f>
        <v>ALTO</v>
      </c>
      <c r="L30" s="62"/>
      <c r="M30" s="62"/>
      <c r="N30" s="9">
        <v>1</v>
      </c>
      <c r="O30" s="9">
        <v>4</v>
      </c>
      <c r="P30" s="9">
        <f t="shared" si="10"/>
        <v>4</v>
      </c>
      <c r="Q30" s="9" t="str">
        <f>VLOOKUP(P30,Tabla1[#All],2,FALSE)</f>
        <v>BAJO</v>
      </c>
      <c r="R30" s="13" t="s">
        <v>115</v>
      </c>
      <c r="S30" s="74"/>
      <c r="T30" s="74"/>
    </row>
    <row r="31" spans="1:24" ht="39.75" customHeight="1" x14ac:dyDescent="0.3">
      <c r="A31" s="44"/>
      <c r="B31" s="37"/>
      <c r="C31" s="37"/>
      <c r="D31" s="37"/>
      <c r="E31" s="9" t="s">
        <v>229</v>
      </c>
      <c r="F31" s="9" t="s">
        <v>116</v>
      </c>
      <c r="G31" s="9" t="s">
        <v>117</v>
      </c>
      <c r="H31" s="9">
        <v>2</v>
      </c>
      <c r="I31" s="9">
        <v>8</v>
      </c>
      <c r="J31" s="9">
        <f t="shared" si="15"/>
        <v>16</v>
      </c>
      <c r="K31" s="9" t="str">
        <f>VLOOKUP(J31,Tabla1[#All],2,FALSE)</f>
        <v>ALTO</v>
      </c>
      <c r="L31" s="35"/>
      <c r="M31" s="35"/>
      <c r="N31" s="9">
        <v>1</v>
      </c>
      <c r="O31" s="9">
        <v>4</v>
      </c>
      <c r="P31" s="9">
        <f t="shared" si="10"/>
        <v>4</v>
      </c>
      <c r="Q31" s="9" t="str">
        <f>VLOOKUP(P31,Tabla1[#All],2,FALSE)</f>
        <v>BAJO</v>
      </c>
      <c r="R31" s="13" t="s">
        <v>115</v>
      </c>
      <c r="S31" s="75"/>
      <c r="T31" s="75"/>
    </row>
    <row r="32" spans="1:24" ht="39.75" customHeight="1" x14ac:dyDescent="0.3">
      <c r="A32" s="44"/>
      <c r="B32" s="36" t="s">
        <v>64</v>
      </c>
      <c r="C32" s="52" t="s">
        <v>87</v>
      </c>
      <c r="D32" s="52" t="s">
        <v>88</v>
      </c>
      <c r="E32" s="16" t="s">
        <v>123</v>
      </c>
      <c r="F32" s="16" t="s">
        <v>225</v>
      </c>
      <c r="G32" s="9" t="s">
        <v>218</v>
      </c>
      <c r="H32" s="9">
        <v>4</v>
      </c>
      <c r="I32" s="9">
        <v>4</v>
      </c>
      <c r="J32" s="9">
        <v>16</v>
      </c>
      <c r="K32" s="9" t="str">
        <f>VLOOKUP(J32,Tabla1[#All],2,FALSE)</f>
        <v>ALTO</v>
      </c>
      <c r="L32" s="17" t="s">
        <v>124</v>
      </c>
      <c r="M32" s="9" t="s">
        <v>125</v>
      </c>
      <c r="N32" s="9">
        <v>1</v>
      </c>
      <c r="O32" s="9">
        <v>2</v>
      </c>
      <c r="P32" s="9">
        <f t="shared" si="10"/>
        <v>2</v>
      </c>
      <c r="Q32" s="9" t="str">
        <f>VLOOKUP(P32,Tabla1[#All],2,FALSE)</f>
        <v>BAJO</v>
      </c>
      <c r="R32" s="9" t="s">
        <v>56</v>
      </c>
      <c r="S32" s="26" t="s">
        <v>201</v>
      </c>
      <c r="T32" s="26"/>
      <c r="U32" t="e">
        <f t="shared" si="2"/>
        <v>#VALUE!</v>
      </c>
      <c r="V32" t="e">
        <f>H34*I34*U32</f>
        <v>#VALUE!</v>
      </c>
      <c r="W32" t="e">
        <f t="shared" si="5"/>
        <v>#VALUE!</v>
      </c>
      <c r="X32" t="e">
        <f t="shared" si="4"/>
        <v>#VALUE!</v>
      </c>
    </row>
    <row r="33" spans="1:24" ht="39.75" customHeight="1" x14ac:dyDescent="0.3">
      <c r="A33" s="45"/>
      <c r="B33" s="37"/>
      <c r="C33" s="54"/>
      <c r="D33" s="54"/>
      <c r="E33" s="16" t="s">
        <v>226</v>
      </c>
      <c r="F33" s="11" t="s">
        <v>165</v>
      </c>
      <c r="G33" s="11" t="s">
        <v>126</v>
      </c>
      <c r="H33" s="9">
        <v>4</v>
      </c>
      <c r="I33" s="9">
        <v>4</v>
      </c>
      <c r="J33" s="9">
        <f t="shared" ref="J33:J38" si="16">H33*I33</f>
        <v>16</v>
      </c>
      <c r="K33" s="9" t="str">
        <f>VLOOKUP(J33,Tabla1[#All],2,FALSE)</f>
        <v>ALTO</v>
      </c>
      <c r="L33" s="17" t="s">
        <v>189</v>
      </c>
      <c r="M33" s="17" t="s">
        <v>127</v>
      </c>
      <c r="N33" s="9">
        <v>1</v>
      </c>
      <c r="O33" s="9">
        <v>2</v>
      </c>
      <c r="P33" s="9">
        <f t="shared" si="10"/>
        <v>2</v>
      </c>
      <c r="Q33" s="9" t="str">
        <f>VLOOKUP(P33,Tabla1[#All],2,FALSE)</f>
        <v>BAJO</v>
      </c>
      <c r="R33" s="9" t="s">
        <v>56</v>
      </c>
      <c r="S33" s="26" t="s">
        <v>201</v>
      </c>
      <c r="T33" s="26"/>
    </row>
    <row r="34" spans="1:24" ht="39.75" customHeight="1" x14ac:dyDescent="0.3">
      <c r="A34" s="43" t="s">
        <v>69</v>
      </c>
      <c r="B34" s="36" t="s">
        <v>135</v>
      </c>
      <c r="C34" s="36" t="s">
        <v>87</v>
      </c>
      <c r="D34" s="36" t="s">
        <v>88</v>
      </c>
      <c r="E34" s="11" t="s">
        <v>94</v>
      </c>
      <c r="F34" s="9" t="s">
        <v>206</v>
      </c>
      <c r="G34" s="11" t="s">
        <v>219</v>
      </c>
      <c r="H34" s="9">
        <v>4</v>
      </c>
      <c r="I34" s="9">
        <v>8</v>
      </c>
      <c r="J34" s="9">
        <f t="shared" si="16"/>
        <v>32</v>
      </c>
      <c r="K34" s="9" t="str">
        <f>VLOOKUP(J34,Tabla1[#All],2,FALSE)</f>
        <v>ALTO</v>
      </c>
      <c r="L34" s="34" t="s">
        <v>106</v>
      </c>
      <c r="M34" s="32" t="s">
        <v>105</v>
      </c>
      <c r="N34" s="9">
        <v>1</v>
      </c>
      <c r="O34" s="9">
        <v>4</v>
      </c>
      <c r="P34" s="9">
        <f t="shared" si="10"/>
        <v>4</v>
      </c>
      <c r="Q34" s="9" t="str">
        <f>VLOOKUP(P34,Tabla1[#All],2,FALSE)</f>
        <v>BAJO</v>
      </c>
      <c r="R34" s="13" t="s">
        <v>55</v>
      </c>
      <c r="S34" s="73" t="s">
        <v>201</v>
      </c>
      <c r="T34" s="73"/>
      <c r="U34" t="e">
        <f t="shared" si="2"/>
        <v>#VALUE!</v>
      </c>
      <c r="V34" t="e">
        <f>H35*I35*U34</f>
        <v>#VALUE!</v>
      </c>
      <c r="W34" t="e">
        <f t="shared" si="5"/>
        <v>#VALUE!</v>
      </c>
      <c r="X34" t="e">
        <f t="shared" si="4"/>
        <v>#VALUE!</v>
      </c>
    </row>
    <row r="35" spans="1:24" ht="39.75" customHeight="1" x14ac:dyDescent="0.3">
      <c r="A35" s="44"/>
      <c r="B35" s="37"/>
      <c r="C35" s="37"/>
      <c r="D35" s="37"/>
      <c r="E35" s="11" t="s">
        <v>128</v>
      </c>
      <c r="F35" s="9" t="s">
        <v>227</v>
      </c>
      <c r="G35" s="11" t="s">
        <v>219</v>
      </c>
      <c r="H35" s="9">
        <v>4</v>
      </c>
      <c r="I35" s="9">
        <v>8</v>
      </c>
      <c r="J35" s="9">
        <f t="shared" si="16"/>
        <v>32</v>
      </c>
      <c r="K35" s="9" t="str">
        <f>VLOOKUP(J35,Tabla1[#All],2,FALSE)</f>
        <v>ALTO</v>
      </c>
      <c r="L35" s="35"/>
      <c r="M35" s="33"/>
      <c r="N35" s="9">
        <v>1</v>
      </c>
      <c r="O35" s="9">
        <v>4</v>
      </c>
      <c r="P35" s="9">
        <f t="shared" si="10"/>
        <v>4</v>
      </c>
      <c r="Q35" s="9" t="str">
        <f>VLOOKUP(P35,Tabla1[#All],2,FALSE)</f>
        <v>BAJO</v>
      </c>
      <c r="R35" s="13" t="s">
        <v>55</v>
      </c>
      <c r="S35" s="75"/>
      <c r="T35" s="75"/>
      <c r="U35">
        <f t="shared" si="2"/>
        <v>0</v>
      </c>
      <c r="V35">
        <f>H36*I36*U35</f>
        <v>0</v>
      </c>
      <c r="W35" t="str">
        <f t="shared" si="5"/>
        <v>A</v>
      </c>
      <c r="X35" t="b">
        <f t="shared" si="4"/>
        <v>0</v>
      </c>
    </row>
    <row r="36" spans="1:24" ht="39.75" customHeight="1" x14ac:dyDescent="0.3">
      <c r="A36" s="44"/>
      <c r="B36" s="36" t="s">
        <v>67</v>
      </c>
      <c r="C36" s="36" t="s">
        <v>87</v>
      </c>
      <c r="D36" s="36" t="s">
        <v>88</v>
      </c>
      <c r="E36" s="11" t="s">
        <v>228</v>
      </c>
      <c r="F36" s="11" t="s">
        <v>129</v>
      </c>
      <c r="G36" s="11" t="s">
        <v>114</v>
      </c>
      <c r="H36" s="9">
        <v>4</v>
      </c>
      <c r="I36" s="9">
        <v>8</v>
      </c>
      <c r="J36" s="9">
        <f t="shared" si="16"/>
        <v>32</v>
      </c>
      <c r="K36" s="9" t="str">
        <f>VLOOKUP(J36,Tabla1[#All],2,FALSE)</f>
        <v>ALTO</v>
      </c>
      <c r="L36" s="34" t="s">
        <v>136</v>
      </c>
      <c r="M36" s="32" t="s">
        <v>230</v>
      </c>
      <c r="N36" s="9">
        <v>1</v>
      </c>
      <c r="O36" s="9">
        <v>4</v>
      </c>
      <c r="P36" s="9">
        <f t="shared" si="10"/>
        <v>4</v>
      </c>
      <c r="Q36" s="9" t="str">
        <f>VLOOKUP(P36,Tabla1[#All],2,FALSE)</f>
        <v>BAJO</v>
      </c>
      <c r="R36" s="13" t="s">
        <v>55</v>
      </c>
      <c r="S36" s="73" t="s">
        <v>201</v>
      </c>
      <c r="T36" s="73"/>
      <c r="U36" t="e">
        <f t="shared" si="2"/>
        <v>#VALUE!</v>
      </c>
      <c r="V36" t="e">
        <f>#REF!*#REF!*U36</f>
        <v>#REF!</v>
      </c>
      <c r="W36" t="e">
        <f t="shared" si="5"/>
        <v>#REF!</v>
      </c>
      <c r="X36" t="e">
        <f t="shared" si="4"/>
        <v>#REF!</v>
      </c>
    </row>
    <row r="37" spans="1:24" ht="39.75" customHeight="1" x14ac:dyDescent="0.3">
      <c r="A37" s="44"/>
      <c r="B37" s="37"/>
      <c r="C37" s="37"/>
      <c r="D37" s="37"/>
      <c r="E37" s="11" t="s">
        <v>229</v>
      </c>
      <c r="F37" s="11" t="s">
        <v>130</v>
      </c>
      <c r="G37" s="12" t="s">
        <v>131</v>
      </c>
      <c r="H37" s="9">
        <v>4</v>
      </c>
      <c r="I37" s="9">
        <v>8</v>
      </c>
      <c r="J37" s="9">
        <f t="shared" si="16"/>
        <v>32</v>
      </c>
      <c r="K37" s="9" t="str">
        <f>VLOOKUP(J37,Tabla1[#All],2,FALSE)</f>
        <v>ALTO</v>
      </c>
      <c r="L37" s="35"/>
      <c r="M37" s="33"/>
      <c r="N37" s="9">
        <v>1</v>
      </c>
      <c r="O37" s="9">
        <v>2</v>
      </c>
      <c r="P37" s="9">
        <f t="shared" si="10"/>
        <v>2</v>
      </c>
      <c r="Q37" s="9" t="str">
        <f>VLOOKUP(P37,Tabla1[#All],2,FALSE)</f>
        <v>BAJO</v>
      </c>
      <c r="R37" s="13" t="s">
        <v>56</v>
      </c>
      <c r="S37" s="75"/>
      <c r="T37" s="75"/>
    </row>
    <row r="38" spans="1:24" ht="39.75" customHeight="1" x14ac:dyDescent="0.3">
      <c r="A38" s="44"/>
      <c r="B38" s="11" t="s">
        <v>68</v>
      </c>
      <c r="C38" s="11" t="s">
        <v>87</v>
      </c>
      <c r="D38" s="11" t="s">
        <v>88</v>
      </c>
      <c r="E38" s="11" t="s">
        <v>132</v>
      </c>
      <c r="F38" s="9" t="s">
        <v>206</v>
      </c>
      <c r="G38" s="11" t="s">
        <v>219</v>
      </c>
      <c r="H38" s="9">
        <v>4</v>
      </c>
      <c r="I38" s="9">
        <v>8</v>
      </c>
      <c r="J38" s="9">
        <f t="shared" si="16"/>
        <v>32</v>
      </c>
      <c r="K38" s="9" t="str">
        <f>VLOOKUP(J38,Tabla1[#All],2,FALSE)</f>
        <v>ALTO</v>
      </c>
      <c r="L38" s="14" t="s">
        <v>106</v>
      </c>
      <c r="M38" s="15" t="s">
        <v>105</v>
      </c>
      <c r="N38" s="9">
        <v>1</v>
      </c>
      <c r="O38" s="9">
        <v>4</v>
      </c>
      <c r="P38" s="9">
        <f t="shared" si="10"/>
        <v>4</v>
      </c>
      <c r="Q38" s="9" t="str">
        <f>VLOOKUP(P38,Tabla1[#All],2,FALSE)</f>
        <v>BAJO</v>
      </c>
      <c r="R38" s="13" t="s">
        <v>55</v>
      </c>
      <c r="S38" s="26" t="s">
        <v>201</v>
      </c>
      <c r="T38" s="26"/>
    </row>
    <row r="39" spans="1:24" ht="39.75" customHeight="1" x14ac:dyDescent="0.3">
      <c r="A39" s="44"/>
      <c r="B39" s="36" t="s">
        <v>70</v>
      </c>
      <c r="C39" s="36" t="s">
        <v>87</v>
      </c>
      <c r="D39" s="36" t="s">
        <v>88</v>
      </c>
      <c r="E39" s="11" t="s">
        <v>228</v>
      </c>
      <c r="F39" s="11" t="s">
        <v>129</v>
      </c>
      <c r="G39" s="11" t="s">
        <v>114</v>
      </c>
      <c r="H39" s="9">
        <v>4</v>
      </c>
      <c r="I39" s="9">
        <v>8</v>
      </c>
      <c r="J39" s="9">
        <f t="shared" ref="J39:J49" si="17">H39*I39</f>
        <v>32</v>
      </c>
      <c r="K39" s="9" t="str">
        <f>VLOOKUP(J39,Tabla1[#All],2,FALSE)</f>
        <v>ALTO</v>
      </c>
      <c r="L39" s="34" t="s">
        <v>136</v>
      </c>
      <c r="M39" s="32" t="s">
        <v>230</v>
      </c>
      <c r="N39" s="9">
        <v>1</v>
      </c>
      <c r="O39" s="9">
        <v>4</v>
      </c>
      <c r="P39" s="9">
        <f t="shared" ref="P39:P49" si="18">N39*O39</f>
        <v>4</v>
      </c>
      <c r="Q39" s="9" t="str">
        <f>VLOOKUP(P39,Tabla1[#All],2,FALSE)</f>
        <v>BAJO</v>
      </c>
      <c r="R39" s="13" t="s">
        <v>56</v>
      </c>
      <c r="S39" s="73" t="s">
        <v>201</v>
      </c>
      <c r="T39" s="73"/>
      <c r="U39" t="e">
        <f t="shared" si="2"/>
        <v>#VALUE!</v>
      </c>
      <c r="V39" t="e">
        <f>H42*I42*U39</f>
        <v>#VALUE!</v>
      </c>
      <c r="W39" t="e">
        <f t="shared" si="5"/>
        <v>#VALUE!</v>
      </c>
      <c r="X39" t="e">
        <f t="shared" si="4"/>
        <v>#VALUE!</v>
      </c>
    </row>
    <row r="40" spans="1:24" ht="39.75" customHeight="1" x14ac:dyDescent="0.3">
      <c r="A40" s="44"/>
      <c r="B40" s="37"/>
      <c r="C40" s="37"/>
      <c r="D40" s="37"/>
      <c r="E40" s="11" t="s">
        <v>229</v>
      </c>
      <c r="F40" s="11" t="s">
        <v>133</v>
      </c>
      <c r="G40" s="12" t="s">
        <v>131</v>
      </c>
      <c r="H40" s="9">
        <v>4</v>
      </c>
      <c r="I40" s="9">
        <v>8</v>
      </c>
      <c r="J40" s="9">
        <f t="shared" si="17"/>
        <v>32</v>
      </c>
      <c r="K40" s="9" t="str">
        <f>VLOOKUP(J40,Tabla1[#All],2,FALSE)</f>
        <v>ALTO</v>
      </c>
      <c r="L40" s="35"/>
      <c r="M40" s="33"/>
      <c r="N40" s="9">
        <v>1</v>
      </c>
      <c r="O40" s="9">
        <v>2</v>
      </c>
      <c r="P40" s="9">
        <f t="shared" si="18"/>
        <v>2</v>
      </c>
      <c r="Q40" s="9" t="str">
        <f>VLOOKUP(P40,Tabla1[#All],2,FALSE)</f>
        <v>BAJO</v>
      </c>
      <c r="R40" s="13" t="s">
        <v>56</v>
      </c>
      <c r="S40" s="75"/>
      <c r="T40" s="75"/>
    </row>
    <row r="41" spans="1:24" ht="39.75" customHeight="1" x14ac:dyDescent="0.3">
      <c r="A41" s="44"/>
      <c r="B41" s="36" t="s">
        <v>71</v>
      </c>
      <c r="C41" s="36" t="s">
        <v>87</v>
      </c>
      <c r="D41" s="36" t="s">
        <v>88</v>
      </c>
      <c r="E41" s="11" t="s">
        <v>132</v>
      </c>
      <c r="F41" s="9" t="s">
        <v>206</v>
      </c>
      <c r="G41" s="11" t="s">
        <v>219</v>
      </c>
      <c r="H41" s="9">
        <v>4</v>
      </c>
      <c r="I41" s="9">
        <v>8</v>
      </c>
      <c r="J41" s="9">
        <f t="shared" si="17"/>
        <v>32</v>
      </c>
      <c r="K41" s="9" t="str">
        <f>VLOOKUP(J41,Tabla1[#All],2,FALSE)</f>
        <v>ALTO</v>
      </c>
      <c r="L41" s="34" t="s">
        <v>106</v>
      </c>
      <c r="M41" s="32" t="s">
        <v>134</v>
      </c>
      <c r="N41" s="9">
        <v>1</v>
      </c>
      <c r="O41" s="9">
        <v>4</v>
      </c>
      <c r="P41" s="9">
        <f t="shared" si="18"/>
        <v>4</v>
      </c>
      <c r="Q41" s="9" t="str">
        <f>VLOOKUP(P41,Tabla1[#All],2,FALSE)</f>
        <v>BAJO</v>
      </c>
      <c r="R41" s="13" t="s">
        <v>55</v>
      </c>
      <c r="S41" s="73" t="s">
        <v>201</v>
      </c>
      <c r="T41" s="73"/>
    </row>
    <row r="42" spans="1:24" ht="39.75" customHeight="1" x14ac:dyDescent="0.3">
      <c r="A42" s="45"/>
      <c r="B42" s="37"/>
      <c r="C42" s="37"/>
      <c r="D42" s="37"/>
      <c r="E42" s="11" t="s">
        <v>128</v>
      </c>
      <c r="F42" s="9" t="s">
        <v>227</v>
      </c>
      <c r="G42" s="11" t="s">
        <v>219</v>
      </c>
      <c r="H42" s="9">
        <v>4</v>
      </c>
      <c r="I42" s="9">
        <v>8</v>
      </c>
      <c r="J42" s="9">
        <f t="shared" si="17"/>
        <v>32</v>
      </c>
      <c r="K42" s="9" t="str">
        <f>VLOOKUP(J42,Tabla1[#All],2,FALSE)</f>
        <v>ALTO</v>
      </c>
      <c r="L42" s="35"/>
      <c r="M42" s="33"/>
      <c r="N42" s="9">
        <v>1</v>
      </c>
      <c r="O42" s="9">
        <v>4</v>
      </c>
      <c r="P42" s="9">
        <f t="shared" si="18"/>
        <v>4</v>
      </c>
      <c r="Q42" s="9" t="str">
        <f>VLOOKUP(P42,Tabla1[#All],2,FALSE)</f>
        <v>BAJO</v>
      </c>
      <c r="R42" s="13" t="s">
        <v>55</v>
      </c>
      <c r="S42" s="75"/>
      <c r="T42" s="75"/>
      <c r="U42">
        <f t="shared" si="2"/>
        <v>0</v>
      </c>
      <c r="V42">
        <f>H43*I43*U42</f>
        <v>0</v>
      </c>
      <c r="W42" t="str">
        <f t="shared" si="5"/>
        <v>A</v>
      </c>
      <c r="X42" t="b">
        <f t="shared" si="4"/>
        <v>0</v>
      </c>
    </row>
    <row r="43" spans="1:24" ht="39.75" customHeight="1" x14ac:dyDescent="0.3">
      <c r="A43" s="43" t="s">
        <v>65</v>
      </c>
      <c r="B43" s="52" t="s">
        <v>137</v>
      </c>
      <c r="C43" s="52" t="s">
        <v>87</v>
      </c>
      <c r="D43" s="52" t="s">
        <v>88</v>
      </c>
      <c r="E43" s="11" t="s">
        <v>245</v>
      </c>
      <c r="F43" s="11" t="s">
        <v>138</v>
      </c>
      <c r="G43" s="11" t="s">
        <v>93</v>
      </c>
      <c r="H43" s="9">
        <v>4</v>
      </c>
      <c r="I43" s="9">
        <v>4</v>
      </c>
      <c r="J43" s="9">
        <f t="shared" si="17"/>
        <v>16</v>
      </c>
      <c r="K43" s="9" t="str">
        <f>VLOOKUP(J43,Tabla1[#All],2,FALSE)</f>
        <v>ALTO</v>
      </c>
      <c r="L43" s="56" t="s">
        <v>139</v>
      </c>
      <c r="M43" s="51" t="s">
        <v>140</v>
      </c>
      <c r="N43" s="9">
        <v>1</v>
      </c>
      <c r="O43" s="9">
        <v>2</v>
      </c>
      <c r="P43" s="9">
        <f t="shared" si="18"/>
        <v>2</v>
      </c>
      <c r="Q43" s="9" t="str">
        <f>VLOOKUP(P43,Tabla1[#All],2,FALSE)</f>
        <v>BAJO</v>
      </c>
      <c r="R43" s="9" t="s">
        <v>56</v>
      </c>
      <c r="S43" s="73" t="s">
        <v>201</v>
      </c>
      <c r="T43" s="73"/>
      <c r="U43" t="e">
        <f t="shared" si="2"/>
        <v>#VALUE!</v>
      </c>
      <c r="V43" t="e">
        <f>H47*I47*U43</f>
        <v>#VALUE!</v>
      </c>
      <c r="W43" t="e">
        <f t="shared" si="5"/>
        <v>#VALUE!</v>
      </c>
      <c r="X43" t="e">
        <f t="shared" si="4"/>
        <v>#VALUE!</v>
      </c>
    </row>
    <row r="44" spans="1:24" ht="39.75" customHeight="1" x14ac:dyDescent="0.3">
      <c r="A44" s="44"/>
      <c r="B44" s="53"/>
      <c r="C44" s="53"/>
      <c r="D44" s="53"/>
      <c r="E44" s="11" t="s">
        <v>141</v>
      </c>
      <c r="F44" s="11" t="s">
        <v>232</v>
      </c>
      <c r="G44" s="11" t="s">
        <v>142</v>
      </c>
      <c r="H44" s="9">
        <v>4</v>
      </c>
      <c r="I44" s="9">
        <v>8</v>
      </c>
      <c r="J44" s="9">
        <f t="shared" si="17"/>
        <v>32</v>
      </c>
      <c r="K44" s="9" t="str">
        <f>VLOOKUP(J44,Tabla1[#All],2,FALSE)</f>
        <v>ALTO</v>
      </c>
      <c r="L44" s="56"/>
      <c r="M44" s="51"/>
      <c r="N44" s="9">
        <v>1</v>
      </c>
      <c r="O44" s="9">
        <v>4</v>
      </c>
      <c r="P44" s="9">
        <f t="shared" si="18"/>
        <v>4</v>
      </c>
      <c r="Q44" s="9" t="str">
        <f>VLOOKUP(P44,Tabla1[#All],2,FALSE)</f>
        <v>BAJO</v>
      </c>
      <c r="R44" s="13" t="s">
        <v>115</v>
      </c>
      <c r="S44" s="74"/>
      <c r="T44" s="74"/>
    </row>
    <row r="45" spans="1:24" ht="39.75" customHeight="1" x14ac:dyDescent="0.3">
      <c r="A45" s="44"/>
      <c r="B45" s="53"/>
      <c r="C45" s="53"/>
      <c r="D45" s="53"/>
      <c r="E45" s="11" t="s">
        <v>245</v>
      </c>
      <c r="F45" s="11" t="s">
        <v>233</v>
      </c>
      <c r="G45" s="11" t="s">
        <v>126</v>
      </c>
      <c r="H45" s="9">
        <v>4</v>
      </c>
      <c r="I45" s="9">
        <v>4</v>
      </c>
      <c r="J45" s="9">
        <f t="shared" si="17"/>
        <v>16</v>
      </c>
      <c r="K45" s="9" t="str">
        <f>VLOOKUP(J45,Tabla1[#All],2,FALSE)</f>
        <v>ALTO</v>
      </c>
      <c r="L45" s="56"/>
      <c r="M45" s="51"/>
      <c r="N45" s="9">
        <v>1</v>
      </c>
      <c r="O45" s="9">
        <v>4</v>
      </c>
      <c r="P45" s="9">
        <f t="shared" si="18"/>
        <v>4</v>
      </c>
      <c r="Q45" s="9" t="str">
        <f>VLOOKUP(P45,Tabla1[#All],2,FALSE)</f>
        <v>BAJO</v>
      </c>
      <c r="R45" s="9" t="s">
        <v>56</v>
      </c>
      <c r="S45" s="74"/>
      <c r="T45" s="74"/>
    </row>
    <row r="46" spans="1:24" ht="39.75" customHeight="1" x14ac:dyDescent="0.3">
      <c r="A46" s="44"/>
      <c r="B46" s="53"/>
      <c r="C46" s="54"/>
      <c r="D46" s="54"/>
      <c r="E46" s="11" t="s">
        <v>244</v>
      </c>
      <c r="F46" s="11" t="s">
        <v>240</v>
      </c>
      <c r="G46" s="11" t="s">
        <v>143</v>
      </c>
      <c r="H46" s="9">
        <v>4</v>
      </c>
      <c r="I46" s="9">
        <v>4</v>
      </c>
      <c r="J46" s="9">
        <f t="shared" si="17"/>
        <v>16</v>
      </c>
      <c r="K46" s="9" t="str">
        <f>VLOOKUP(J46,Tabla1[#All],2,FALSE)</f>
        <v>ALTO</v>
      </c>
      <c r="L46" s="56"/>
      <c r="M46" s="51"/>
      <c r="N46" s="9">
        <v>1</v>
      </c>
      <c r="O46" s="9">
        <v>2</v>
      </c>
      <c r="P46" s="9">
        <f t="shared" si="18"/>
        <v>2</v>
      </c>
      <c r="Q46" s="9" t="str">
        <f>VLOOKUP(P46,Tabla1[#All],2,FALSE)</f>
        <v>BAJO</v>
      </c>
      <c r="R46" s="9" t="s">
        <v>56</v>
      </c>
      <c r="S46" s="75"/>
      <c r="T46" s="75"/>
    </row>
    <row r="47" spans="1:24" ht="39.75" customHeight="1" x14ac:dyDescent="0.3">
      <c r="A47" s="44"/>
      <c r="B47" s="52" t="s">
        <v>144</v>
      </c>
      <c r="C47" s="36" t="s">
        <v>87</v>
      </c>
      <c r="D47" s="36" t="s">
        <v>88</v>
      </c>
      <c r="E47" s="28" t="s">
        <v>234</v>
      </c>
      <c r="F47" s="11" t="s">
        <v>145</v>
      </c>
      <c r="G47" s="11" t="s">
        <v>146</v>
      </c>
      <c r="H47" s="9">
        <v>4</v>
      </c>
      <c r="I47" s="9">
        <v>4</v>
      </c>
      <c r="J47" s="9">
        <f t="shared" si="17"/>
        <v>16</v>
      </c>
      <c r="K47" s="9" t="str">
        <f>VLOOKUP(J47,Tabla1[#All],2,FALSE)</f>
        <v>ALTO</v>
      </c>
      <c r="L47" s="56" t="s">
        <v>188</v>
      </c>
      <c r="M47" s="51" t="s">
        <v>147</v>
      </c>
      <c r="N47" s="9">
        <v>2</v>
      </c>
      <c r="O47" s="9">
        <v>4</v>
      </c>
      <c r="P47" s="9">
        <f t="shared" si="18"/>
        <v>8</v>
      </c>
      <c r="Q47" s="9" t="str">
        <f>VLOOKUP(P47,Tabla1[#All],2,FALSE)</f>
        <v>MEDIO</v>
      </c>
      <c r="R47" s="9" t="s">
        <v>56</v>
      </c>
      <c r="S47" s="73" t="s">
        <v>202</v>
      </c>
      <c r="T47" s="73" t="s">
        <v>204</v>
      </c>
      <c r="U47" t="e">
        <f t="shared" si="2"/>
        <v>#VALUE!</v>
      </c>
      <c r="V47" t="e">
        <f>H50*I50*U47</f>
        <v>#VALUE!</v>
      </c>
      <c r="W47" t="e">
        <f t="shared" si="5"/>
        <v>#VALUE!</v>
      </c>
      <c r="X47" t="e">
        <f t="shared" si="4"/>
        <v>#VALUE!</v>
      </c>
    </row>
    <row r="48" spans="1:24" ht="39.75" customHeight="1" x14ac:dyDescent="0.3">
      <c r="A48" s="44"/>
      <c r="B48" s="53"/>
      <c r="C48" s="55"/>
      <c r="D48" s="55"/>
      <c r="E48" s="11" t="s">
        <v>235</v>
      </c>
      <c r="F48" s="11" t="s">
        <v>224</v>
      </c>
      <c r="G48" s="11" t="s">
        <v>93</v>
      </c>
      <c r="H48" s="9">
        <v>4</v>
      </c>
      <c r="I48" s="9">
        <v>4</v>
      </c>
      <c r="J48" s="9">
        <f t="shared" si="17"/>
        <v>16</v>
      </c>
      <c r="K48" s="9" t="str">
        <f>VLOOKUP(J48,Tabla1[#All],2,FALSE)</f>
        <v>ALTO</v>
      </c>
      <c r="L48" s="56"/>
      <c r="M48" s="51"/>
      <c r="N48" s="9">
        <v>1</v>
      </c>
      <c r="O48" s="9">
        <v>2</v>
      </c>
      <c r="P48" s="9">
        <f t="shared" si="18"/>
        <v>2</v>
      </c>
      <c r="Q48" s="9" t="str">
        <f>VLOOKUP(P48,Tabla1[#All],2,FALSE)</f>
        <v>BAJO</v>
      </c>
      <c r="R48" s="9" t="s">
        <v>56</v>
      </c>
      <c r="S48" s="74"/>
      <c r="T48" s="74"/>
    </row>
    <row r="49" spans="1:26" ht="39.75" customHeight="1" x14ac:dyDescent="0.3">
      <c r="A49" s="45"/>
      <c r="B49" s="54"/>
      <c r="C49" s="37"/>
      <c r="D49" s="37"/>
      <c r="E49" s="11" t="s">
        <v>229</v>
      </c>
      <c r="F49" s="11" t="s">
        <v>116</v>
      </c>
      <c r="G49" s="12" t="s">
        <v>131</v>
      </c>
      <c r="H49" s="9">
        <v>4</v>
      </c>
      <c r="I49" s="9">
        <v>8</v>
      </c>
      <c r="J49" s="9">
        <f t="shared" si="17"/>
        <v>32</v>
      </c>
      <c r="K49" s="9" t="str">
        <f>VLOOKUP(J49,Tabla1[#All],2,FALSE)</f>
        <v>ALTO</v>
      </c>
      <c r="L49" s="56"/>
      <c r="M49" s="51"/>
      <c r="N49" s="9">
        <v>1</v>
      </c>
      <c r="O49" s="9">
        <v>2</v>
      </c>
      <c r="P49" s="9">
        <f t="shared" si="18"/>
        <v>2</v>
      </c>
      <c r="Q49" s="9" t="str">
        <f>VLOOKUP(P49,Tabla1[#All],2,FALSE)</f>
        <v>BAJO</v>
      </c>
      <c r="R49" s="9" t="s">
        <v>56</v>
      </c>
      <c r="S49" s="75"/>
      <c r="T49" s="75"/>
    </row>
    <row r="50" spans="1:26" ht="39.75" customHeight="1" x14ac:dyDescent="0.3">
      <c r="A50" s="49" t="s">
        <v>73</v>
      </c>
      <c r="B50" s="36" t="s">
        <v>149</v>
      </c>
      <c r="C50" s="36" t="s">
        <v>87</v>
      </c>
      <c r="D50" s="36" t="s">
        <v>88</v>
      </c>
      <c r="E50" s="11" t="s">
        <v>237</v>
      </c>
      <c r="F50" s="11" t="s">
        <v>107</v>
      </c>
      <c r="G50" s="11" t="s">
        <v>108</v>
      </c>
      <c r="H50" s="9">
        <v>4</v>
      </c>
      <c r="I50" s="9">
        <v>4</v>
      </c>
      <c r="J50" s="9">
        <f>H50*I50</f>
        <v>16</v>
      </c>
      <c r="K50" s="9" t="str">
        <f>VLOOKUP(J50,Tabla1[#All],2,FALSE)</f>
        <v>ALTO</v>
      </c>
      <c r="L50" s="34" t="s">
        <v>154</v>
      </c>
      <c r="M50" s="32" t="s">
        <v>150</v>
      </c>
      <c r="N50" s="9">
        <v>1</v>
      </c>
      <c r="O50" s="9">
        <v>2</v>
      </c>
      <c r="P50" s="9">
        <f>N50*O50</f>
        <v>2</v>
      </c>
      <c r="Q50" s="9" t="str">
        <f>VLOOKUP(P50,Tabla1[#All],2,FALSE)</f>
        <v>BAJO</v>
      </c>
      <c r="R50" s="13" t="s">
        <v>56</v>
      </c>
      <c r="S50" s="73" t="s">
        <v>202</v>
      </c>
      <c r="T50" s="73" t="s">
        <v>204</v>
      </c>
      <c r="Y50">
        <f>N60*100</f>
        <v>200</v>
      </c>
      <c r="Z50">
        <f>H60*I60*Y50</f>
        <v>3200</v>
      </c>
    </row>
    <row r="51" spans="1:26" ht="39.75" customHeight="1" x14ac:dyDescent="0.3">
      <c r="A51" s="49"/>
      <c r="B51" s="55"/>
      <c r="C51" s="55"/>
      <c r="D51" s="55"/>
      <c r="E51" s="11" t="s">
        <v>151</v>
      </c>
      <c r="F51" s="11" t="s">
        <v>236</v>
      </c>
      <c r="G51" s="11" t="s">
        <v>152</v>
      </c>
      <c r="H51" s="9">
        <v>4</v>
      </c>
      <c r="I51" s="9">
        <v>8</v>
      </c>
      <c r="J51" s="9">
        <f>H51*I51</f>
        <v>32</v>
      </c>
      <c r="K51" s="9" t="str">
        <f>VLOOKUP(J51,Tabla1[#All],2,FALSE)</f>
        <v>ALTO</v>
      </c>
      <c r="L51" s="62"/>
      <c r="M51" s="50"/>
      <c r="N51" s="9">
        <v>1</v>
      </c>
      <c r="O51" s="9">
        <v>2</v>
      </c>
      <c r="P51" s="9">
        <f>N51*O51</f>
        <v>2</v>
      </c>
      <c r="Q51" s="9" t="str">
        <f>VLOOKUP(P51,Tabla1[#All],2,FALSE)</f>
        <v>BAJO</v>
      </c>
      <c r="R51" s="13" t="s">
        <v>55</v>
      </c>
      <c r="S51" s="74"/>
      <c r="T51" s="74"/>
      <c r="Y51">
        <f>N61*100</f>
        <v>100</v>
      </c>
      <c r="Z51">
        <f>H61*I61*Y51</f>
        <v>1600</v>
      </c>
    </row>
    <row r="52" spans="1:26" ht="39.75" customHeight="1" x14ac:dyDescent="0.3">
      <c r="A52" s="49"/>
      <c r="B52" s="37"/>
      <c r="C52" s="37"/>
      <c r="D52" s="37"/>
      <c r="E52" s="28" t="s">
        <v>237</v>
      </c>
      <c r="F52" s="11" t="s">
        <v>153</v>
      </c>
      <c r="G52" s="11" t="s">
        <v>126</v>
      </c>
      <c r="H52" s="9">
        <v>4</v>
      </c>
      <c r="I52" s="9">
        <v>4</v>
      </c>
      <c r="J52" s="9">
        <f>H52*I52</f>
        <v>16</v>
      </c>
      <c r="K52" s="9" t="str">
        <f>VLOOKUP(J52,Tabla1[#All],2,FALSE)</f>
        <v>ALTO</v>
      </c>
      <c r="L52" s="35"/>
      <c r="M52" s="33"/>
      <c r="N52" s="9">
        <v>2</v>
      </c>
      <c r="O52" s="9">
        <v>4</v>
      </c>
      <c r="P52" s="9">
        <f>N52*O52</f>
        <v>8</v>
      </c>
      <c r="Q52" s="9" t="str">
        <f>VLOOKUP(P52,Tabla1[#All],2,FALSE)</f>
        <v>MEDIO</v>
      </c>
      <c r="R52" s="13" t="s">
        <v>56</v>
      </c>
      <c r="S52" s="75"/>
      <c r="T52" s="75"/>
      <c r="Y52">
        <f>N64*100</f>
        <v>100</v>
      </c>
      <c r="Z52">
        <f>H64*I64*Y52</f>
        <v>1600</v>
      </c>
    </row>
    <row r="53" spans="1:26" ht="39.75" customHeight="1" x14ac:dyDescent="0.3">
      <c r="A53" s="49"/>
      <c r="B53" s="36" t="s">
        <v>72</v>
      </c>
      <c r="C53" s="36" t="s">
        <v>87</v>
      </c>
      <c r="D53" s="36" t="s">
        <v>88</v>
      </c>
      <c r="E53" s="9" t="s">
        <v>213</v>
      </c>
      <c r="F53" s="9" t="s">
        <v>107</v>
      </c>
      <c r="G53" s="11" t="s">
        <v>108</v>
      </c>
      <c r="H53" s="9">
        <v>4</v>
      </c>
      <c r="I53" s="9">
        <v>4</v>
      </c>
      <c r="J53" s="9">
        <f t="shared" ref="J53:J57" si="19">H53*I53</f>
        <v>16</v>
      </c>
      <c r="K53" s="9" t="str">
        <f>VLOOKUP(J53,Tabla1[#All],2,FALSE)</f>
        <v>ALTO</v>
      </c>
      <c r="L53" s="34" t="s">
        <v>118</v>
      </c>
      <c r="M53" s="34" t="s">
        <v>109</v>
      </c>
      <c r="N53" s="9">
        <v>1</v>
      </c>
      <c r="O53" s="9">
        <v>2</v>
      </c>
      <c r="P53" s="9">
        <f t="shared" ref="P53:P57" si="20">N53*O53</f>
        <v>2</v>
      </c>
      <c r="Q53" s="9" t="str">
        <f>VLOOKUP(P53,Tabla1[#All],2,FALSE)</f>
        <v>BAJO</v>
      </c>
      <c r="R53" s="13" t="s">
        <v>56</v>
      </c>
      <c r="S53" s="73" t="s">
        <v>201</v>
      </c>
      <c r="T53" s="73"/>
      <c r="U53" t="e">
        <f t="shared" si="2"/>
        <v>#VALUE!</v>
      </c>
      <c r="V53" t="e">
        <f>H58*I58*U53</f>
        <v>#VALUE!</v>
      </c>
      <c r="W53" t="e">
        <f t="shared" si="5"/>
        <v>#VALUE!</v>
      </c>
      <c r="X53" t="e">
        <f t="shared" si="4"/>
        <v>#VALUE!</v>
      </c>
    </row>
    <row r="54" spans="1:26" ht="39.75" customHeight="1" x14ac:dyDescent="0.3">
      <c r="A54" s="49"/>
      <c r="B54" s="55"/>
      <c r="C54" s="55"/>
      <c r="D54" s="55"/>
      <c r="E54" s="9" t="s">
        <v>110</v>
      </c>
      <c r="F54" s="9" t="s">
        <v>216</v>
      </c>
      <c r="G54" s="11" t="s">
        <v>217</v>
      </c>
      <c r="H54" s="9">
        <v>4</v>
      </c>
      <c r="I54" s="9">
        <v>4</v>
      </c>
      <c r="J54" s="9">
        <f t="shared" si="19"/>
        <v>16</v>
      </c>
      <c r="K54" s="9" t="str">
        <f>VLOOKUP(J54,Tabla1[#All],2,FALSE)</f>
        <v>ALTO</v>
      </c>
      <c r="L54" s="62"/>
      <c r="M54" s="62"/>
      <c r="N54" s="9">
        <v>1</v>
      </c>
      <c r="O54" s="9">
        <v>4</v>
      </c>
      <c r="P54" s="9">
        <f t="shared" si="20"/>
        <v>4</v>
      </c>
      <c r="Q54" s="9" t="str">
        <f>VLOOKUP(P54,Tabla1[#All],2,FALSE)</f>
        <v>BAJO</v>
      </c>
      <c r="R54" s="13" t="s">
        <v>56</v>
      </c>
      <c r="S54" s="74"/>
      <c r="T54" s="74"/>
    </row>
    <row r="55" spans="1:26" ht="39.75" customHeight="1" x14ac:dyDescent="0.3">
      <c r="A55" s="49"/>
      <c r="B55" s="55"/>
      <c r="C55" s="55"/>
      <c r="D55" s="55"/>
      <c r="E55" s="9" t="s">
        <v>112</v>
      </c>
      <c r="F55" s="9" t="s">
        <v>216</v>
      </c>
      <c r="G55" s="11" t="s">
        <v>217</v>
      </c>
      <c r="H55" s="9">
        <v>4</v>
      </c>
      <c r="I55" s="9">
        <v>8</v>
      </c>
      <c r="J55" s="9">
        <f t="shared" si="19"/>
        <v>32</v>
      </c>
      <c r="K55" s="9" t="str">
        <f>VLOOKUP(J55,Tabla1[#All],2,FALSE)</f>
        <v>ALTO</v>
      </c>
      <c r="L55" s="62"/>
      <c r="M55" s="62"/>
      <c r="N55" s="9">
        <v>1</v>
      </c>
      <c r="O55" s="9">
        <v>4</v>
      </c>
      <c r="P55" s="9">
        <f t="shared" si="20"/>
        <v>4</v>
      </c>
      <c r="Q55" s="9" t="str">
        <f>VLOOKUP(P55,Tabla1[#All],2,FALSE)</f>
        <v>BAJO</v>
      </c>
      <c r="R55" s="13" t="s">
        <v>55</v>
      </c>
      <c r="S55" s="74"/>
      <c r="T55" s="74"/>
    </row>
    <row r="56" spans="1:26" ht="39.75" customHeight="1" x14ac:dyDescent="0.3">
      <c r="A56" s="49"/>
      <c r="B56" s="55"/>
      <c r="C56" s="55"/>
      <c r="D56" s="55"/>
      <c r="E56" s="9" t="s">
        <v>211</v>
      </c>
      <c r="F56" s="9" t="s">
        <v>222</v>
      </c>
      <c r="G56" s="11" t="s">
        <v>114</v>
      </c>
      <c r="H56" s="9">
        <v>4</v>
      </c>
      <c r="I56" s="9">
        <v>8</v>
      </c>
      <c r="J56" s="9">
        <f t="shared" si="19"/>
        <v>32</v>
      </c>
      <c r="K56" s="9" t="str">
        <f>VLOOKUP(J56,Tabla1[#All],2,FALSE)</f>
        <v>ALTO</v>
      </c>
      <c r="L56" s="62"/>
      <c r="M56" s="62"/>
      <c r="N56" s="9">
        <v>1</v>
      </c>
      <c r="O56" s="9">
        <v>4</v>
      </c>
      <c r="P56" s="9">
        <f t="shared" si="20"/>
        <v>4</v>
      </c>
      <c r="Q56" s="9" t="str">
        <f>VLOOKUP(P56,Tabla1[#All],2,FALSE)</f>
        <v>BAJO</v>
      </c>
      <c r="R56" s="13" t="s">
        <v>115</v>
      </c>
      <c r="S56" s="74"/>
      <c r="T56" s="74"/>
    </row>
    <row r="57" spans="1:26" ht="39.75" customHeight="1" x14ac:dyDescent="0.3">
      <c r="A57" s="49"/>
      <c r="B57" s="37"/>
      <c r="C57" s="37"/>
      <c r="D57" s="37"/>
      <c r="E57" s="9" t="s">
        <v>229</v>
      </c>
      <c r="F57" s="9" t="s">
        <v>116</v>
      </c>
      <c r="G57" s="9" t="s">
        <v>117</v>
      </c>
      <c r="H57" s="9">
        <v>2</v>
      </c>
      <c r="I57" s="9">
        <v>8</v>
      </c>
      <c r="J57" s="9">
        <f t="shared" si="19"/>
        <v>16</v>
      </c>
      <c r="K57" s="9" t="str">
        <f>VLOOKUP(J57,Tabla1[#All],2,FALSE)</f>
        <v>ALTO</v>
      </c>
      <c r="L57" s="35"/>
      <c r="M57" s="35"/>
      <c r="N57" s="9">
        <v>1</v>
      </c>
      <c r="O57" s="9">
        <v>4</v>
      </c>
      <c r="P57" s="9">
        <f t="shared" si="20"/>
        <v>4</v>
      </c>
      <c r="Q57" s="9" t="str">
        <f>VLOOKUP(P57,Tabla1[#All],2,FALSE)</f>
        <v>BAJO</v>
      </c>
      <c r="R57" s="13" t="s">
        <v>115</v>
      </c>
      <c r="S57" s="75"/>
      <c r="T57" s="75"/>
    </row>
    <row r="58" spans="1:26" ht="39.75" customHeight="1" x14ac:dyDescent="0.3">
      <c r="A58" s="49"/>
      <c r="B58" s="36" t="s">
        <v>155</v>
      </c>
      <c r="C58" s="36" t="s">
        <v>87</v>
      </c>
      <c r="D58" s="36" t="s">
        <v>88</v>
      </c>
      <c r="E58" s="11" t="s">
        <v>237</v>
      </c>
      <c r="F58" s="11" t="s">
        <v>107</v>
      </c>
      <c r="G58" s="11" t="s">
        <v>108</v>
      </c>
      <c r="H58" s="9">
        <v>4</v>
      </c>
      <c r="I58" s="9">
        <v>4</v>
      </c>
      <c r="J58" s="9">
        <f>H58*I58</f>
        <v>16</v>
      </c>
      <c r="K58" s="9" t="str">
        <f>VLOOKUP(J58,Tabla1[#All],2,FALSE)</f>
        <v>ALTO</v>
      </c>
      <c r="L58" s="34" t="s">
        <v>154</v>
      </c>
      <c r="M58" s="32" t="s">
        <v>150</v>
      </c>
      <c r="N58" s="9">
        <v>1</v>
      </c>
      <c r="O58" s="9">
        <v>2</v>
      </c>
      <c r="P58" s="9">
        <f>N58*O58</f>
        <v>2</v>
      </c>
      <c r="Q58" s="9" t="str">
        <f>VLOOKUP(P58,Tabla1[#All],2,FALSE)</f>
        <v>BAJO</v>
      </c>
      <c r="R58" s="13" t="s">
        <v>56</v>
      </c>
      <c r="S58" s="73" t="s">
        <v>202</v>
      </c>
      <c r="T58" s="73" t="s">
        <v>204</v>
      </c>
      <c r="U58" t="e">
        <f t="shared" si="2"/>
        <v>#VALUE!</v>
      </c>
      <c r="V58" t="e">
        <f>H59*I59*U58</f>
        <v>#VALUE!</v>
      </c>
      <c r="W58" t="e">
        <f t="shared" si="5"/>
        <v>#VALUE!</v>
      </c>
      <c r="X58" t="e">
        <f t="shared" si="4"/>
        <v>#VALUE!</v>
      </c>
    </row>
    <row r="59" spans="1:26" ht="39.75" customHeight="1" x14ac:dyDescent="0.3">
      <c r="A59" s="49"/>
      <c r="B59" s="55"/>
      <c r="C59" s="55"/>
      <c r="D59" s="55"/>
      <c r="E59" s="11" t="s">
        <v>151</v>
      </c>
      <c r="F59" s="11" t="s">
        <v>236</v>
      </c>
      <c r="G59" s="11" t="s">
        <v>152</v>
      </c>
      <c r="H59" s="9">
        <v>4</v>
      </c>
      <c r="I59" s="9">
        <v>8</v>
      </c>
      <c r="J59" s="9">
        <f>H59*I59</f>
        <v>32</v>
      </c>
      <c r="K59" s="9" t="str">
        <f>VLOOKUP(J59,Tabla1[#All],2,FALSE)</f>
        <v>ALTO</v>
      </c>
      <c r="L59" s="62"/>
      <c r="M59" s="50"/>
      <c r="N59" s="9">
        <v>1</v>
      </c>
      <c r="O59" s="9">
        <v>2</v>
      </c>
      <c r="P59" s="9">
        <f>N59*O59</f>
        <v>2</v>
      </c>
      <c r="Q59" s="9" t="str">
        <f>VLOOKUP(P59,Tabla1[#All],2,FALSE)</f>
        <v>BAJO</v>
      </c>
      <c r="R59" s="13" t="s">
        <v>55</v>
      </c>
      <c r="S59" s="74"/>
      <c r="T59" s="74"/>
    </row>
    <row r="60" spans="1:26" ht="39.75" customHeight="1" x14ac:dyDescent="0.3">
      <c r="A60" s="49"/>
      <c r="B60" s="37"/>
      <c r="C60" s="37"/>
      <c r="D60" s="37"/>
      <c r="E60" s="11" t="s">
        <v>237</v>
      </c>
      <c r="F60" s="11" t="s">
        <v>153</v>
      </c>
      <c r="G60" s="11" t="s">
        <v>126</v>
      </c>
      <c r="H60" s="9">
        <v>4</v>
      </c>
      <c r="I60" s="9">
        <v>4</v>
      </c>
      <c r="J60" s="9">
        <f>H60*I60</f>
        <v>16</v>
      </c>
      <c r="K60" s="9" t="str">
        <f>VLOOKUP(J60,Tabla1[#All],2,FALSE)</f>
        <v>ALTO</v>
      </c>
      <c r="L60" s="35"/>
      <c r="M60" s="33"/>
      <c r="N60" s="9">
        <v>2</v>
      </c>
      <c r="O60" s="9">
        <v>4</v>
      </c>
      <c r="P60" s="9">
        <f>N60*O60</f>
        <v>8</v>
      </c>
      <c r="Q60" s="9" t="str">
        <f>VLOOKUP(P60,Tabla1[#All],2,FALSE)</f>
        <v>MEDIO</v>
      </c>
      <c r="R60" s="13" t="s">
        <v>56</v>
      </c>
      <c r="S60" s="75"/>
      <c r="T60" s="75"/>
    </row>
    <row r="61" spans="1:26" ht="39.75" customHeight="1" x14ac:dyDescent="0.3">
      <c r="A61" s="49"/>
      <c r="B61" s="52" t="s">
        <v>144</v>
      </c>
      <c r="C61" s="36" t="s">
        <v>87</v>
      </c>
      <c r="D61" s="36" t="s">
        <v>88</v>
      </c>
      <c r="E61" s="28" t="s">
        <v>234</v>
      </c>
      <c r="F61" s="11" t="s">
        <v>145</v>
      </c>
      <c r="G61" s="11" t="s">
        <v>146</v>
      </c>
      <c r="H61" s="9">
        <v>4</v>
      </c>
      <c r="I61" s="9">
        <v>4</v>
      </c>
      <c r="J61" s="9">
        <f t="shared" ref="J61:J64" si="21">H61*I61</f>
        <v>16</v>
      </c>
      <c r="K61" s="9" t="str">
        <f>VLOOKUP(J61,Tabla1[#All],2,FALSE)</f>
        <v>ALTO</v>
      </c>
      <c r="L61" s="56" t="s">
        <v>188</v>
      </c>
      <c r="M61" s="51" t="s">
        <v>147</v>
      </c>
      <c r="N61" s="9">
        <v>1</v>
      </c>
      <c r="O61" s="9">
        <v>2</v>
      </c>
      <c r="P61" s="9">
        <f t="shared" ref="P61:P64" si="22">N61*O61</f>
        <v>2</v>
      </c>
      <c r="Q61" s="9" t="str">
        <f>VLOOKUP(P61,Tabla1[#All],2,FALSE)</f>
        <v>BAJO</v>
      </c>
      <c r="R61" s="9" t="s">
        <v>56</v>
      </c>
      <c r="S61" s="73" t="s">
        <v>201</v>
      </c>
      <c r="T61" s="73"/>
    </row>
    <row r="62" spans="1:26" ht="39.75" customHeight="1" x14ac:dyDescent="0.3">
      <c r="A62" s="49"/>
      <c r="B62" s="53"/>
      <c r="C62" s="55"/>
      <c r="D62" s="55"/>
      <c r="E62" s="11" t="s">
        <v>238</v>
      </c>
      <c r="F62" s="11" t="s">
        <v>148</v>
      </c>
      <c r="G62" s="11" t="s">
        <v>93</v>
      </c>
      <c r="H62" s="9">
        <v>4</v>
      </c>
      <c r="I62" s="9">
        <v>4</v>
      </c>
      <c r="J62" s="9">
        <f t="shared" si="21"/>
        <v>16</v>
      </c>
      <c r="K62" s="9" t="str">
        <f>VLOOKUP(J62,Tabla1[#All],2,FALSE)</f>
        <v>ALTO</v>
      </c>
      <c r="L62" s="56"/>
      <c r="M62" s="51"/>
      <c r="N62" s="9">
        <v>1</v>
      </c>
      <c r="O62" s="9">
        <v>2</v>
      </c>
      <c r="P62" s="9">
        <f t="shared" si="22"/>
        <v>2</v>
      </c>
      <c r="Q62" s="9" t="str">
        <f>VLOOKUP(P62,Tabla1[#All],2,FALSE)</f>
        <v>BAJO</v>
      </c>
      <c r="R62" s="9" t="s">
        <v>56</v>
      </c>
      <c r="S62" s="74"/>
      <c r="T62" s="74"/>
    </row>
    <row r="63" spans="1:26" ht="39.75" customHeight="1" x14ac:dyDescent="0.3">
      <c r="A63" s="49"/>
      <c r="B63" s="54"/>
      <c r="C63" s="37"/>
      <c r="D63" s="37"/>
      <c r="E63" s="11" t="s">
        <v>231</v>
      </c>
      <c r="F63" s="11" t="s">
        <v>116</v>
      </c>
      <c r="G63" s="12" t="s">
        <v>131</v>
      </c>
      <c r="H63" s="9">
        <v>4</v>
      </c>
      <c r="I63" s="9">
        <v>8</v>
      </c>
      <c r="J63" s="9">
        <f t="shared" si="21"/>
        <v>32</v>
      </c>
      <c r="K63" s="9" t="str">
        <f>VLOOKUP(J63,Tabla1[#All],2,FALSE)</f>
        <v>ALTO</v>
      </c>
      <c r="L63" s="56"/>
      <c r="M63" s="51"/>
      <c r="N63" s="9">
        <v>1</v>
      </c>
      <c r="O63" s="9">
        <v>2</v>
      </c>
      <c r="P63" s="9">
        <f t="shared" si="22"/>
        <v>2</v>
      </c>
      <c r="Q63" s="9" t="str">
        <f>VLOOKUP(P63,Tabla1[#All],2,FALSE)</f>
        <v>BAJO</v>
      </c>
      <c r="R63" s="9" t="s">
        <v>56</v>
      </c>
      <c r="S63" s="75"/>
      <c r="T63" s="75"/>
    </row>
    <row r="64" spans="1:26" ht="39.75" customHeight="1" x14ac:dyDescent="0.3">
      <c r="A64" s="49"/>
      <c r="B64" s="11" t="s">
        <v>21</v>
      </c>
      <c r="C64" s="11" t="s">
        <v>87</v>
      </c>
      <c r="D64" s="11" t="s">
        <v>88</v>
      </c>
      <c r="E64" s="11" t="s">
        <v>214</v>
      </c>
      <c r="F64" s="11" t="s">
        <v>148</v>
      </c>
      <c r="G64" s="11" t="s">
        <v>93</v>
      </c>
      <c r="H64" s="9">
        <v>4</v>
      </c>
      <c r="I64" s="9">
        <v>4</v>
      </c>
      <c r="J64" s="9">
        <f t="shared" si="21"/>
        <v>16</v>
      </c>
      <c r="K64" s="9" t="str">
        <f>VLOOKUP(J64,Tabla1[#All],2,FALSE)</f>
        <v>ALTO</v>
      </c>
      <c r="L64" s="17" t="s">
        <v>183</v>
      </c>
      <c r="M64" s="22" t="s">
        <v>191</v>
      </c>
      <c r="N64" s="9">
        <v>1</v>
      </c>
      <c r="O64" s="9">
        <v>2</v>
      </c>
      <c r="P64" s="9">
        <f t="shared" si="22"/>
        <v>2</v>
      </c>
      <c r="Q64" s="9" t="str">
        <f>VLOOKUP(P64,Tabla1[#All],2,FALSE)</f>
        <v>BAJO</v>
      </c>
      <c r="R64" s="13" t="s">
        <v>56</v>
      </c>
      <c r="S64" s="26" t="s">
        <v>201</v>
      </c>
      <c r="T64" s="26"/>
      <c r="U64" t="e">
        <f t="shared" si="2"/>
        <v>#VALUE!</v>
      </c>
      <c r="V64" t="e">
        <f>H65*I65*U64</f>
        <v>#VALUE!</v>
      </c>
      <c r="W64" t="e">
        <f t="shared" si="5"/>
        <v>#VALUE!</v>
      </c>
      <c r="X64" t="e">
        <f t="shared" si="4"/>
        <v>#VALUE!</v>
      </c>
    </row>
    <row r="65" spans="1:24" ht="39.75" customHeight="1" x14ac:dyDescent="0.3">
      <c r="A65" s="46" t="s">
        <v>156</v>
      </c>
      <c r="B65" s="36" t="s">
        <v>66</v>
      </c>
      <c r="C65" s="36" t="s">
        <v>87</v>
      </c>
      <c r="D65" s="36" t="s">
        <v>88</v>
      </c>
      <c r="E65" s="11" t="s">
        <v>94</v>
      </c>
      <c r="F65" s="9" t="s">
        <v>206</v>
      </c>
      <c r="G65" s="11" t="s">
        <v>219</v>
      </c>
      <c r="H65" s="9">
        <v>4</v>
      </c>
      <c r="I65" s="9">
        <v>8</v>
      </c>
      <c r="J65" s="9">
        <f t="shared" ref="J65:J97" si="23">H65*I65</f>
        <v>32</v>
      </c>
      <c r="K65" s="9" t="str">
        <f>VLOOKUP(J65,Tabla1[#All],2,FALSE)</f>
        <v>ALTO</v>
      </c>
      <c r="L65" s="34" t="s">
        <v>157</v>
      </c>
      <c r="M65" s="32" t="s">
        <v>158</v>
      </c>
      <c r="N65" s="9">
        <v>1</v>
      </c>
      <c r="O65" s="9">
        <v>4</v>
      </c>
      <c r="P65" s="9">
        <f t="shared" ref="P65:P80" si="24">N65*O65</f>
        <v>4</v>
      </c>
      <c r="Q65" s="9" t="str">
        <f>VLOOKUP(P65,Tabla1[#All],2,FALSE)</f>
        <v>BAJO</v>
      </c>
      <c r="R65" s="13" t="s">
        <v>55</v>
      </c>
      <c r="S65" s="73" t="s">
        <v>201</v>
      </c>
      <c r="T65" s="73"/>
      <c r="U65" t="e">
        <f t="shared" si="2"/>
        <v>#VALUE!</v>
      </c>
      <c r="V65" t="e">
        <f>H66*I66*U65</f>
        <v>#VALUE!</v>
      </c>
      <c r="W65" t="e">
        <f t="shared" si="5"/>
        <v>#VALUE!</v>
      </c>
      <c r="X65" t="e">
        <f t="shared" si="4"/>
        <v>#VALUE!</v>
      </c>
    </row>
    <row r="66" spans="1:24" ht="39.75" customHeight="1" x14ac:dyDescent="0.3">
      <c r="A66" s="47"/>
      <c r="B66" s="37"/>
      <c r="C66" s="37"/>
      <c r="D66" s="37"/>
      <c r="E66" s="11" t="s">
        <v>128</v>
      </c>
      <c r="F66" s="9" t="s">
        <v>227</v>
      </c>
      <c r="G66" s="11" t="s">
        <v>219</v>
      </c>
      <c r="H66" s="9">
        <v>4</v>
      </c>
      <c r="I66" s="9">
        <v>8</v>
      </c>
      <c r="J66" s="9">
        <f t="shared" si="23"/>
        <v>32</v>
      </c>
      <c r="K66" s="9" t="str">
        <f>VLOOKUP(J66,Tabla1[#All],2,FALSE)</f>
        <v>ALTO</v>
      </c>
      <c r="L66" s="35"/>
      <c r="M66" s="33"/>
      <c r="N66" s="9">
        <v>1</v>
      </c>
      <c r="O66" s="9">
        <v>4</v>
      </c>
      <c r="P66" s="9">
        <f t="shared" si="24"/>
        <v>4</v>
      </c>
      <c r="Q66" s="9" t="str">
        <f>VLOOKUP(P66,Tabla1[#All],2,FALSE)</f>
        <v>BAJO</v>
      </c>
      <c r="R66" s="13" t="s">
        <v>55</v>
      </c>
      <c r="S66" s="75"/>
      <c r="T66" s="75"/>
      <c r="U66">
        <f t="shared" si="2"/>
        <v>0</v>
      </c>
      <c r="V66">
        <f>H67*I67*U66</f>
        <v>0</v>
      </c>
      <c r="W66" t="str">
        <f t="shared" si="5"/>
        <v>A</v>
      </c>
      <c r="X66" t="b">
        <f t="shared" si="4"/>
        <v>0</v>
      </c>
    </row>
    <row r="67" spans="1:24" ht="39.75" customHeight="1" x14ac:dyDescent="0.3">
      <c r="A67" s="47"/>
      <c r="B67" s="36" t="s">
        <v>67</v>
      </c>
      <c r="C67" s="36" t="s">
        <v>87</v>
      </c>
      <c r="D67" s="36" t="s">
        <v>88</v>
      </c>
      <c r="E67" s="11" t="s">
        <v>215</v>
      </c>
      <c r="F67" s="11" t="s">
        <v>129</v>
      </c>
      <c r="G67" s="11" t="s">
        <v>219</v>
      </c>
      <c r="H67" s="9">
        <v>4</v>
      </c>
      <c r="I67" s="9">
        <v>8</v>
      </c>
      <c r="J67" s="9">
        <f t="shared" si="23"/>
        <v>32</v>
      </c>
      <c r="K67" s="9" t="str">
        <f>VLOOKUP(J67,Tabla1[#All],2,FALSE)</f>
        <v>ALTO</v>
      </c>
      <c r="L67" s="34" t="s">
        <v>184</v>
      </c>
      <c r="M67" s="32" t="s">
        <v>159</v>
      </c>
      <c r="N67" s="9">
        <v>1</v>
      </c>
      <c r="O67" s="9">
        <v>4</v>
      </c>
      <c r="P67" s="9">
        <f t="shared" si="24"/>
        <v>4</v>
      </c>
      <c r="Q67" s="9" t="str">
        <f>VLOOKUP(P67,Tabla1[#All],2,FALSE)</f>
        <v>BAJO</v>
      </c>
      <c r="R67" s="13" t="s">
        <v>56</v>
      </c>
      <c r="S67" s="73" t="s">
        <v>201</v>
      </c>
      <c r="T67" s="73"/>
      <c r="U67" t="e">
        <f t="shared" si="2"/>
        <v>#VALUE!</v>
      </c>
      <c r="V67" t="e">
        <f>H69*I69*U67</f>
        <v>#VALUE!</v>
      </c>
      <c r="W67" t="e">
        <f t="shared" si="5"/>
        <v>#VALUE!</v>
      </c>
      <c r="X67" t="e">
        <f t="shared" si="4"/>
        <v>#VALUE!</v>
      </c>
    </row>
    <row r="68" spans="1:24" ht="39.75" customHeight="1" x14ac:dyDescent="0.3">
      <c r="A68" s="47"/>
      <c r="B68" s="37"/>
      <c r="C68" s="37"/>
      <c r="D68" s="37"/>
      <c r="E68" s="11" t="s">
        <v>229</v>
      </c>
      <c r="F68" s="11" t="s">
        <v>130</v>
      </c>
      <c r="G68" s="12" t="s">
        <v>131</v>
      </c>
      <c r="H68" s="9">
        <v>4</v>
      </c>
      <c r="I68" s="9">
        <v>8</v>
      </c>
      <c r="J68" s="9">
        <f t="shared" si="23"/>
        <v>32</v>
      </c>
      <c r="K68" s="9" t="str">
        <f>VLOOKUP(J68,Tabla1[#All],2,FALSE)</f>
        <v>ALTO</v>
      </c>
      <c r="L68" s="35"/>
      <c r="M68" s="33"/>
      <c r="N68" s="9">
        <v>1</v>
      </c>
      <c r="O68" s="9">
        <v>2</v>
      </c>
      <c r="P68" s="9">
        <f t="shared" si="24"/>
        <v>2</v>
      </c>
      <c r="Q68" s="9" t="str">
        <f>VLOOKUP(P68,Tabla1[#All],2,FALSE)</f>
        <v>BAJO</v>
      </c>
      <c r="R68" s="13" t="s">
        <v>56</v>
      </c>
      <c r="S68" s="75"/>
      <c r="T68" s="75"/>
    </row>
    <row r="69" spans="1:24" ht="39.75" customHeight="1" x14ac:dyDescent="0.3">
      <c r="A69" s="47"/>
      <c r="B69" s="11" t="s">
        <v>68</v>
      </c>
      <c r="C69" s="11" t="s">
        <v>87</v>
      </c>
      <c r="D69" s="11" t="s">
        <v>88</v>
      </c>
      <c r="E69" s="11" t="s">
        <v>132</v>
      </c>
      <c r="F69" s="9" t="s">
        <v>206</v>
      </c>
      <c r="G69" s="11" t="s">
        <v>219</v>
      </c>
      <c r="H69" s="9">
        <v>4</v>
      </c>
      <c r="I69" s="9">
        <v>8</v>
      </c>
      <c r="J69" s="9">
        <f t="shared" si="23"/>
        <v>32</v>
      </c>
      <c r="K69" s="9" t="str">
        <f>VLOOKUP(J69,Tabla1[#All],2,FALSE)</f>
        <v>ALTO</v>
      </c>
      <c r="L69" s="14" t="s">
        <v>183</v>
      </c>
      <c r="M69" s="15" t="s">
        <v>160</v>
      </c>
      <c r="N69" s="9">
        <v>1</v>
      </c>
      <c r="O69" s="9">
        <v>4</v>
      </c>
      <c r="P69" s="9">
        <f t="shared" si="24"/>
        <v>4</v>
      </c>
      <c r="Q69" s="9" t="str">
        <f>VLOOKUP(P69,Tabla1[#All],2,FALSE)</f>
        <v>BAJO</v>
      </c>
      <c r="R69" s="13" t="s">
        <v>56</v>
      </c>
      <c r="S69" s="26" t="s">
        <v>201</v>
      </c>
      <c r="T69" s="26"/>
      <c r="U69" t="e">
        <f t="shared" si="2"/>
        <v>#VALUE!</v>
      </c>
      <c r="V69" t="e">
        <f>H70*I70*U69</f>
        <v>#VALUE!</v>
      </c>
      <c r="W69" t="e">
        <f t="shared" si="5"/>
        <v>#VALUE!</v>
      </c>
      <c r="X69" t="e">
        <f t="shared" si="4"/>
        <v>#VALUE!</v>
      </c>
    </row>
    <row r="70" spans="1:24" ht="39.75" customHeight="1" x14ac:dyDescent="0.3">
      <c r="A70" s="47"/>
      <c r="B70" s="36" t="s">
        <v>70</v>
      </c>
      <c r="C70" s="36" t="s">
        <v>87</v>
      </c>
      <c r="D70" s="36" t="s">
        <v>88</v>
      </c>
      <c r="E70" s="11" t="s">
        <v>228</v>
      </c>
      <c r="F70" s="11" t="s">
        <v>129</v>
      </c>
      <c r="G70" s="11" t="s">
        <v>219</v>
      </c>
      <c r="H70" s="9">
        <v>4</v>
      </c>
      <c r="I70" s="9">
        <v>8</v>
      </c>
      <c r="J70" s="9">
        <f t="shared" si="23"/>
        <v>32</v>
      </c>
      <c r="K70" s="9" t="str">
        <f>VLOOKUP(J70,Tabla1[#All],2,FALSE)</f>
        <v>ALTO</v>
      </c>
      <c r="L70" s="34" t="s">
        <v>187</v>
      </c>
      <c r="M70" s="32" t="s">
        <v>159</v>
      </c>
      <c r="N70" s="9">
        <v>1</v>
      </c>
      <c r="O70" s="9">
        <v>4</v>
      </c>
      <c r="P70" s="9">
        <f t="shared" si="24"/>
        <v>4</v>
      </c>
      <c r="Q70" s="9" t="str">
        <f>VLOOKUP(P70,Tabla1[#All],2,FALSE)</f>
        <v>BAJO</v>
      </c>
      <c r="R70" s="13" t="s">
        <v>56</v>
      </c>
      <c r="S70" s="73" t="s">
        <v>201</v>
      </c>
      <c r="T70" s="73"/>
      <c r="U70" t="e">
        <f t="shared" si="2"/>
        <v>#VALUE!</v>
      </c>
      <c r="V70" t="e">
        <f>H73*I73*U70</f>
        <v>#VALUE!</v>
      </c>
      <c r="W70" t="e">
        <f t="shared" si="5"/>
        <v>#VALUE!</v>
      </c>
      <c r="X70" t="e">
        <f t="shared" si="4"/>
        <v>#VALUE!</v>
      </c>
    </row>
    <row r="71" spans="1:24" ht="39.75" customHeight="1" x14ac:dyDescent="0.3">
      <c r="A71" s="47"/>
      <c r="B71" s="37"/>
      <c r="C71" s="37"/>
      <c r="D71" s="37"/>
      <c r="E71" s="11" t="s">
        <v>229</v>
      </c>
      <c r="F71" s="11" t="s">
        <v>170</v>
      </c>
      <c r="G71" s="12" t="s">
        <v>131</v>
      </c>
      <c r="H71" s="9">
        <v>4</v>
      </c>
      <c r="I71" s="9">
        <v>8</v>
      </c>
      <c r="J71" s="9">
        <f t="shared" si="23"/>
        <v>32</v>
      </c>
      <c r="K71" s="9" t="str">
        <f>VLOOKUP(J71,Tabla1[#All],2,FALSE)</f>
        <v>ALTO</v>
      </c>
      <c r="L71" s="35"/>
      <c r="M71" s="33"/>
      <c r="N71" s="9">
        <v>1</v>
      </c>
      <c r="O71" s="9">
        <v>2</v>
      </c>
      <c r="P71" s="9">
        <f t="shared" si="24"/>
        <v>2</v>
      </c>
      <c r="Q71" s="9" t="str">
        <f>VLOOKUP(P71,Tabla1[#All],2,FALSE)</f>
        <v>BAJO</v>
      </c>
      <c r="R71" s="13" t="s">
        <v>56</v>
      </c>
      <c r="S71" s="75"/>
      <c r="T71" s="75"/>
    </row>
    <row r="72" spans="1:24" ht="39.75" customHeight="1" x14ac:dyDescent="0.3">
      <c r="A72" s="47"/>
      <c r="B72" s="36" t="s">
        <v>71</v>
      </c>
      <c r="C72" s="36" t="s">
        <v>87</v>
      </c>
      <c r="D72" s="36" t="s">
        <v>88</v>
      </c>
      <c r="E72" s="11" t="s">
        <v>132</v>
      </c>
      <c r="F72" s="9" t="s">
        <v>206</v>
      </c>
      <c r="G72" s="11" t="s">
        <v>219</v>
      </c>
      <c r="H72" s="9">
        <v>4</v>
      </c>
      <c r="I72" s="9">
        <v>8</v>
      </c>
      <c r="J72" s="9">
        <f t="shared" si="23"/>
        <v>32</v>
      </c>
      <c r="K72" s="9" t="str">
        <f>VLOOKUP(J72,Tabla1[#All],2,FALSE)</f>
        <v>ALTO</v>
      </c>
      <c r="L72" s="34" t="s">
        <v>167</v>
      </c>
      <c r="M72" s="32" t="s">
        <v>158</v>
      </c>
      <c r="N72" s="9">
        <v>1</v>
      </c>
      <c r="O72" s="9">
        <v>4</v>
      </c>
      <c r="P72" s="9">
        <f t="shared" si="24"/>
        <v>4</v>
      </c>
      <c r="Q72" s="9" t="str">
        <f>VLOOKUP(P72,Tabla1[#All],2,FALSE)</f>
        <v>BAJO</v>
      </c>
      <c r="R72" s="13" t="s">
        <v>56</v>
      </c>
      <c r="S72" s="73" t="s">
        <v>201</v>
      </c>
      <c r="T72" s="73"/>
    </row>
    <row r="73" spans="1:24" ht="39.75" customHeight="1" x14ac:dyDescent="0.3">
      <c r="A73" s="48"/>
      <c r="B73" s="37"/>
      <c r="C73" s="37"/>
      <c r="D73" s="37"/>
      <c r="E73" s="11" t="s">
        <v>128</v>
      </c>
      <c r="F73" s="9" t="s">
        <v>227</v>
      </c>
      <c r="G73" s="11" t="s">
        <v>219</v>
      </c>
      <c r="H73" s="9">
        <v>4</v>
      </c>
      <c r="I73" s="9">
        <v>8</v>
      </c>
      <c r="J73" s="9">
        <f t="shared" si="23"/>
        <v>32</v>
      </c>
      <c r="K73" s="9" t="str">
        <f>VLOOKUP(J73,Tabla1[#All],2,FALSE)</f>
        <v>ALTO</v>
      </c>
      <c r="L73" s="35"/>
      <c r="M73" s="33"/>
      <c r="N73" s="9">
        <v>1</v>
      </c>
      <c r="O73" s="9">
        <v>4</v>
      </c>
      <c r="P73" s="9">
        <f t="shared" si="24"/>
        <v>4</v>
      </c>
      <c r="Q73" s="9" t="str">
        <f>VLOOKUP(P73,Tabla1[#All],2,FALSE)</f>
        <v>BAJO</v>
      </c>
      <c r="R73" s="13" t="s">
        <v>55</v>
      </c>
      <c r="S73" s="75"/>
      <c r="T73" s="75"/>
      <c r="U73">
        <f t="shared" si="2"/>
        <v>0</v>
      </c>
      <c r="V73">
        <f>H74*I74*U73</f>
        <v>0</v>
      </c>
      <c r="W73" t="str">
        <f t="shared" si="5"/>
        <v>A</v>
      </c>
      <c r="X73" t="b">
        <f t="shared" si="4"/>
        <v>0</v>
      </c>
    </row>
    <row r="74" spans="1:24" ht="39.75" customHeight="1" x14ac:dyDescent="0.3">
      <c r="A74" s="46" t="s">
        <v>161</v>
      </c>
      <c r="B74" s="12" t="s">
        <v>74</v>
      </c>
      <c r="C74" s="11" t="s">
        <v>87</v>
      </c>
      <c r="D74" s="11" t="s">
        <v>162</v>
      </c>
      <c r="E74" s="11" t="s">
        <v>234</v>
      </c>
      <c r="F74" s="11" t="s">
        <v>163</v>
      </c>
      <c r="G74" s="11" t="s">
        <v>126</v>
      </c>
      <c r="H74" s="9">
        <v>4</v>
      </c>
      <c r="I74" s="9">
        <v>4</v>
      </c>
      <c r="J74" s="9">
        <f t="shared" si="23"/>
        <v>16</v>
      </c>
      <c r="K74" s="9" t="str">
        <f>VLOOKUP(J74,Tabla1[#All],2,FALSE)</f>
        <v>ALTO</v>
      </c>
      <c r="L74" s="18" t="s">
        <v>186</v>
      </c>
      <c r="M74" s="19" t="s">
        <v>164</v>
      </c>
      <c r="N74" s="9">
        <v>1</v>
      </c>
      <c r="O74" s="9">
        <v>2</v>
      </c>
      <c r="P74" s="9">
        <f t="shared" si="24"/>
        <v>2</v>
      </c>
      <c r="Q74" s="9" t="str">
        <f>VLOOKUP(P74,Tabla1[#All],2,FALSE)</f>
        <v>BAJO</v>
      </c>
      <c r="R74" s="13" t="s">
        <v>56</v>
      </c>
      <c r="S74" s="26" t="s">
        <v>201</v>
      </c>
      <c r="T74" s="26"/>
      <c r="U74" t="e">
        <f t="shared" si="2"/>
        <v>#VALUE!</v>
      </c>
      <c r="V74" t="e">
        <f>#REF!*#REF!*U74</f>
        <v>#REF!</v>
      </c>
      <c r="W74" t="e">
        <f t="shared" si="5"/>
        <v>#REF!</v>
      </c>
      <c r="X74" t="e">
        <f t="shared" si="4"/>
        <v>#REF!</v>
      </c>
    </row>
    <row r="75" spans="1:24" ht="39.75" customHeight="1" x14ac:dyDescent="0.3">
      <c r="A75" s="47"/>
      <c r="B75" s="12" t="s">
        <v>75</v>
      </c>
      <c r="C75" s="11" t="s">
        <v>87</v>
      </c>
      <c r="D75" s="11" t="s">
        <v>162</v>
      </c>
      <c r="E75" s="28" t="s">
        <v>226</v>
      </c>
      <c r="F75" s="11" t="s">
        <v>165</v>
      </c>
      <c r="G75" s="11" t="s">
        <v>126</v>
      </c>
      <c r="H75" s="9">
        <v>4</v>
      </c>
      <c r="I75" s="9">
        <v>4</v>
      </c>
      <c r="J75" s="9">
        <f t="shared" si="23"/>
        <v>16</v>
      </c>
      <c r="K75" s="9" t="str">
        <f>VLOOKUP(J75,Tabla1[#All],2,FALSE)</f>
        <v>ALTO</v>
      </c>
      <c r="L75" s="14" t="s">
        <v>185</v>
      </c>
      <c r="M75" s="15" t="s">
        <v>166</v>
      </c>
      <c r="N75" s="9">
        <v>1</v>
      </c>
      <c r="O75" s="9">
        <v>2</v>
      </c>
      <c r="P75" s="9">
        <f t="shared" si="24"/>
        <v>2</v>
      </c>
      <c r="Q75" s="9" t="str">
        <f>VLOOKUP(P75,Tabla1[#All],2,FALSE)</f>
        <v>BAJO</v>
      </c>
      <c r="R75" s="13" t="s">
        <v>56</v>
      </c>
      <c r="S75" s="26" t="s">
        <v>201</v>
      </c>
      <c r="T75" s="26"/>
    </row>
    <row r="76" spans="1:24" ht="39.75" customHeight="1" x14ac:dyDescent="0.3">
      <c r="A76" s="40" t="s">
        <v>80</v>
      </c>
      <c r="B76" s="12" t="s">
        <v>77</v>
      </c>
      <c r="C76" s="11" t="s">
        <v>87</v>
      </c>
      <c r="D76" s="11" t="s">
        <v>162</v>
      </c>
      <c r="E76" s="11" t="s">
        <v>179</v>
      </c>
      <c r="F76" s="27" t="s">
        <v>239</v>
      </c>
      <c r="G76" s="11" t="s">
        <v>180</v>
      </c>
      <c r="H76" s="9">
        <v>4</v>
      </c>
      <c r="I76" s="9">
        <v>4</v>
      </c>
      <c r="J76" s="9">
        <f t="shared" si="23"/>
        <v>16</v>
      </c>
      <c r="K76" s="9" t="str">
        <f>VLOOKUP(J76,Tabla1[#All],2,FALSE)</f>
        <v>ALTO</v>
      </c>
      <c r="L76" s="20" t="s">
        <v>184</v>
      </c>
      <c r="M76" s="21" t="s">
        <v>181</v>
      </c>
      <c r="N76" s="9">
        <v>1</v>
      </c>
      <c r="O76" s="9">
        <v>2</v>
      </c>
      <c r="P76" s="9">
        <f t="shared" si="24"/>
        <v>2</v>
      </c>
      <c r="Q76" s="9" t="str">
        <f>VLOOKUP(P76,Tabla1[#All],2,FALSE)</f>
        <v>BAJO</v>
      </c>
      <c r="R76" s="13" t="s">
        <v>56</v>
      </c>
      <c r="S76" s="26" t="s">
        <v>201</v>
      </c>
      <c r="T76" s="26"/>
    </row>
    <row r="77" spans="1:24" ht="39.75" customHeight="1" x14ac:dyDescent="0.3">
      <c r="A77" s="41"/>
      <c r="B77" s="38" t="s">
        <v>76</v>
      </c>
      <c r="C77" s="36" t="s">
        <v>87</v>
      </c>
      <c r="D77" s="36" t="s">
        <v>162</v>
      </c>
      <c r="E77" s="11" t="s">
        <v>94</v>
      </c>
      <c r="F77" s="9" t="s">
        <v>206</v>
      </c>
      <c r="G77" s="11" t="s">
        <v>219</v>
      </c>
      <c r="H77" s="9">
        <v>4</v>
      </c>
      <c r="I77" s="9">
        <v>8</v>
      </c>
      <c r="J77" s="9">
        <f t="shared" si="23"/>
        <v>32</v>
      </c>
      <c r="K77" s="9" t="str">
        <f>VLOOKUP(J77,Tabla1[#All],2,FALSE)</f>
        <v>ALTO</v>
      </c>
      <c r="L77" s="34" t="s">
        <v>195</v>
      </c>
      <c r="M77" s="32" t="s">
        <v>196</v>
      </c>
      <c r="N77" s="9">
        <v>1</v>
      </c>
      <c r="O77" s="9">
        <v>4</v>
      </c>
      <c r="P77" s="9">
        <f t="shared" si="24"/>
        <v>4</v>
      </c>
      <c r="Q77" s="9" t="str">
        <f>VLOOKUP(P77,Tabla1[#All],2,FALSE)</f>
        <v>BAJO</v>
      </c>
      <c r="R77" s="13" t="s">
        <v>55</v>
      </c>
      <c r="S77" s="73" t="s">
        <v>201</v>
      </c>
      <c r="T77" s="73"/>
    </row>
    <row r="78" spans="1:24" ht="39.75" customHeight="1" x14ac:dyDescent="0.3">
      <c r="A78" s="41"/>
      <c r="B78" s="39"/>
      <c r="C78" s="37"/>
      <c r="D78" s="37"/>
      <c r="E78" s="28" t="s">
        <v>246</v>
      </c>
      <c r="F78" s="11" t="s">
        <v>182</v>
      </c>
      <c r="G78" s="11" t="s">
        <v>108</v>
      </c>
      <c r="H78" s="9">
        <v>4</v>
      </c>
      <c r="I78" s="9">
        <v>4</v>
      </c>
      <c r="J78" s="9">
        <f t="shared" si="23"/>
        <v>16</v>
      </c>
      <c r="K78" s="9" t="str">
        <f>VLOOKUP(J78,Tabla1[#All],2,FALSE)</f>
        <v>ALTO</v>
      </c>
      <c r="L78" s="35"/>
      <c r="M78" s="33"/>
      <c r="N78" s="9">
        <v>1</v>
      </c>
      <c r="O78" s="9">
        <v>2</v>
      </c>
      <c r="P78" s="9">
        <f t="shared" si="24"/>
        <v>2</v>
      </c>
      <c r="Q78" s="9" t="str">
        <f>VLOOKUP(P78,Tabla1[#All],2,FALSE)</f>
        <v>BAJO</v>
      </c>
      <c r="R78" s="13" t="s">
        <v>56</v>
      </c>
      <c r="S78" s="75"/>
      <c r="T78" s="75"/>
    </row>
    <row r="79" spans="1:24" ht="39.75" customHeight="1" x14ac:dyDescent="0.3">
      <c r="A79" s="41"/>
      <c r="B79" s="38" t="s">
        <v>78</v>
      </c>
      <c r="C79" s="36" t="s">
        <v>87</v>
      </c>
      <c r="D79" s="36" t="s">
        <v>88</v>
      </c>
      <c r="E79" s="11" t="s">
        <v>94</v>
      </c>
      <c r="F79" s="9" t="s">
        <v>206</v>
      </c>
      <c r="G79" s="11" t="s">
        <v>219</v>
      </c>
      <c r="H79" s="9">
        <v>2</v>
      </c>
      <c r="I79" s="9">
        <v>8</v>
      </c>
      <c r="J79" s="9">
        <f t="shared" si="23"/>
        <v>16</v>
      </c>
      <c r="K79" s="9" t="str">
        <f>VLOOKUP(J79,Tabla1[#All],2,FALSE)</f>
        <v>ALTO</v>
      </c>
      <c r="L79" s="34" t="s">
        <v>121</v>
      </c>
      <c r="M79" s="32" t="s">
        <v>193</v>
      </c>
      <c r="N79" s="9">
        <v>1</v>
      </c>
      <c r="O79" s="9">
        <v>4</v>
      </c>
      <c r="P79" s="9">
        <f t="shared" si="24"/>
        <v>4</v>
      </c>
      <c r="Q79" s="9" t="str">
        <f>VLOOKUP(P79,Tabla1[#All],2,FALSE)</f>
        <v>BAJO</v>
      </c>
      <c r="R79" s="13" t="s">
        <v>55</v>
      </c>
      <c r="S79" s="73" t="s">
        <v>201</v>
      </c>
      <c r="T79" s="73"/>
    </row>
    <row r="80" spans="1:24" ht="39.75" customHeight="1" x14ac:dyDescent="0.3">
      <c r="A80" s="41"/>
      <c r="B80" s="39"/>
      <c r="C80" s="37"/>
      <c r="D80" s="37"/>
      <c r="E80" s="11" t="s">
        <v>119</v>
      </c>
      <c r="F80" s="11" t="s">
        <v>223</v>
      </c>
      <c r="G80" s="11" t="s">
        <v>120</v>
      </c>
      <c r="H80" s="9">
        <v>4</v>
      </c>
      <c r="I80" s="9">
        <v>4</v>
      </c>
      <c r="J80" s="9">
        <f t="shared" si="23"/>
        <v>16</v>
      </c>
      <c r="K80" s="9" t="str">
        <f>VLOOKUP(J80,Tabla1[#All],2,FALSE)</f>
        <v>ALTO</v>
      </c>
      <c r="L80" s="35"/>
      <c r="M80" s="33"/>
      <c r="N80" s="9">
        <v>1</v>
      </c>
      <c r="O80" s="9">
        <v>2</v>
      </c>
      <c r="P80" s="9">
        <f t="shared" si="24"/>
        <v>2</v>
      </c>
      <c r="Q80" s="9" t="str">
        <f>VLOOKUP(P80,Tabla1[#All],2,FALSE)</f>
        <v>BAJO</v>
      </c>
      <c r="R80" s="13" t="s">
        <v>56</v>
      </c>
      <c r="S80" s="75"/>
      <c r="T80" s="75"/>
    </row>
    <row r="81" spans="1:20" ht="39.75" customHeight="1" x14ac:dyDescent="0.3">
      <c r="A81" s="41"/>
      <c r="B81" s="38" t="s">
        <v>177</v>
      </c>
      <c r="C81" s="36" t="s">
        <v>87</v>
      </c>
      <c r="D81" s="36" t="s">
        <v>88</v>
      </c>
      <c r="E81" s="11" t="s">
        <v>94</v>
      </c>
      <c r="F81" s="9" t="s">
        <v>206</v>
      </c>
      <c r="G81" s="11" t="s">
        <v>219</v>
      </c>
      <c r="H81" s="9">
        <v>2</v>
      </c>
      <c r="I81" s="9">
        <v>8</v>
      </c>
      <c r="J81" s="9">
        <f t="shared" ref="J81:J84" si="25">H81*I81</f>
        <v>16</v>
      </c>
      <c r="K81" s="9" t="str">
        <f>VLOOKUP(J81,Tabla1[#All],2,FALSE)</f>
        <v>ALTO</v>
      </c>
      <c r="L81" s="34" t="s">
        <v>121</v>
      </c>
      <c r="M81" s="32" t="s">
        <v>193</v>
      </c>
      <c r="N81" s="9">
        <v>1</v>
      </c>
      <c r="O81" s="9">
        <v>4</v>
      </c>
      <c r="P81" s="9">
        <f t="shared" ref="P81:P84" si="26">N81*O81</f>
        <v>4</v>
      </c>
      <c r="Q81" s="9" t="str">
        <f>VLOOKUP(P81,Tabla1[#All],2,FALSE)</f>
        <v>BAJO</v>
      </c>
      <c r="R81" s="13" t="s">
        <v>55</v>
      </c>
      <c r="S81" s="73" t="s">
        <v>201</v>
      </c>
      <c r="T81" s="73"/>
    </row>
    <row r="82" spans="1:20" ht="39.75" customHeight="1" x14ac:dyDescent="0.3">
      <c r="A82" s="41"/>
      <c r="B82" s="39"/>
      <c r="C82" s="37"/>
      <c r="D82" s="37"/>
      <c r="E82" s="11" t="s">
        <v>119</v>
      </c>
      <c r="F82" s="11" t="s">
        <v>223</v>
      </c>
      <c r="G82" s="11" t="s">
        <v>120</v>
      </c>
      <c r="H82" s="9">
        <v>4</v>
      </c>
      <c r="I82" s="9">
        <v>4</v>
      </c>
      <c r="J82" s="9">
        <f t="shared" si="25"/>
        <v>16</v>
      </c>
      <c r="K82" s="9" t="str">
        <f>VLOOKUP(J82,Tabla1[#All],2,FALSE)</f>
        <v>ALTO</v>
      </c>
      <c r="L82" s="35"/>
      <c r="M82" s="33"/>
      <c r="N82" s="9">
        <v>1</v>
      </c>
      <c r="O82" s="9">
        <v>2</v>
      </c>
      <c r="P82" s="9">
        <f t="shared" si="26"/>
        <v>2</v>
      </c>
      <c r="Q82" s="9" t="str">
        <f>VLOOKUP(P82,Tabla1[#All],2,FALSE)</f>
        <v>BAJO</v>
      </c>
      <c r="R82" s="13" t="s">
        <v>56</v>
      </c>
      <c r="S82" s="75"/>
      <c r="T82" s="75"/>
    </row>
    <row r="83" spans="1:20" ht="39.75" customHeight="1" x14ac:dyDescent="0.3">
      <c r="A83" s="41"/>
      <c r="B83" s="38" t="s">
        <v>176</v>
      </c>
      <c r="C83" s="36" t="s">
        <v>87</v>
      </c>
      <c r="D83" s="36" t="s">
        <v>88</v>
      </c>
      <c r="E83" s="11" t="s">
        <v>94</v>
      </c>
      <c r="F83" s="9" t="s">
        <v>206</v>
      </c>
      <c r="G83" s="11" t="s">
        <v>219</v>
      </c>
      <c r="H83" s="9">
        <v>2</v>
      </c>
      <c r="I83" s="9">
        <v>8</v>
      </c>
      <c r="J83" s="9">
        <f t="shared" si="25"/>
        <v>16</v>
      </c>
      <c r="K83" s="9" t="str">
        <f>VLOOKUP(J83,Tabla1[#All],2,FALSE)</f>
        <v>ALTO</v>
      </c>
      <c r="L83" s="34" t="s">
        <v>121</v>
      </c>
      <c r="M83" s="32" t="s">
        <v>193</v>
      </c>
      <c r="N83" s="9">
        <v>1</v>
      </c>
      <c r="O83" s="9">
        <v>4</v>
      </c>
      <c r="P83" s="9">
        <f t="shared" si="26"/>
        <v>4</v>
      </c>
      <c r="Q83" s="9" t="str">
        <f>VLOOKUP(P83,Tabla1[#All],2,FALSE)</f>
        <v>BAJO</v>
      </c>
      <c r="R83" s="13" t="s">
        <v>55</v>
      </c>
      <c r="S83" s="73" t="s">
        <v>201</v>
      </c>
      <c r="T83" s="73"/>
    </row>
    <row r="84" spans="1:20" ht="39.75" customHeight="1" x14ac:dyDescent="0.3">
      <c r="A84" s="41"/>
      <c r="B84" s="39"/>
      <c r="C84" s="37"/>
      <c r="D84" s="37"/>
      <c r="E84" s="11" t="s">
        <v>119</v>
      </c>
      <c r="F84" s="11" t="s">
        <v>223</v>
      </c>
      <c r="G84" s="11" t="s">
        <v>120</v>
      </c>
      <c r="H84" s="9">
        <v>4</v>
      </c>
      <c r="I84" s="9">
        <v>4</v>
      </c>
      <c r="J84" s="9">
        <f t="shared" si="25"/>
        <v>16</v>
      </c>
      <c r="K84" s="9" t="str">
        <f>VLOOKUP(J84,Tabla1[#All],2,FALSE)</f>
        <v>ALTO</v>
      </c>
      <c r="L84" s="35"/>
      <c r="M84" s="33"/>
      <c r="N84" s="9">
        <v>1</v>
      </c>
      <c r="O84" s="9">
        <v>2</v>
      </c>
      <c r="P84" s="9">
        <f t="shared" si="26"/>
        <v>2</v>
      </c>
      <c r="Q84" s="9" t="str">
        <f>VLOOKUP(P84,Tabla1[#All],2,FALSE)</f>
        <v>BAJO</v>
      </c>
      <c r="R84" s="13" t="s">
        <v>56</v>
      </c>
      <c r="S84" s="75"/>
      <c r="T84" s="75"/>
    </row>
    <row r="85" spans="1:20" ht="39.75" customHeight="1" x14ac:dyDescent="0.3">
      <c r="A85" s="41"/>
      <c r="B85" s="38" t="s">
        <v>178</v>
      </c>
      <c r="C85" s="36" t="s">
        <v>87</v>
      </c>
      <c r="D85" s="36" t="s">
        <v>88</v>
      </c>
      <c r="E85" s="11" t="s">
        <v>94</v>
      </c>
      <c r="F85" s="9" t="s">
        <v>206</v>
      </c>
      <c r="G85" s="11" t="s">
        <v>219</v>
      </c>
      <c r="H85" s="9">
        <v>2</v>
      </c>
      <c r="I85" s="9">
        <v>8</v>
      </c>
      <c r="J85" s="9">
        <f t="shared" ref="J85:J89" si="27">H85*I85</f>
        <v>16</v>
      </c>
      <c r="K85" s="9" t="str">
        <f>VLOOKUP(J85,Tabla1[#All],2,FALSE)</f>
        <v>ALTO</v>
      </c>
      <c r="L85" s="34" t="s">
        <v>121</v>
      </c>
      <c r="M85" s="32" t="s">
        <v>193</v>
      </c>
      <c r="N85" s="9">
        <v>1</v>
      </c>
      <c r="O85" s="9">
        <v>4</v>
      </c>
      <c r="P85" s="9">
        <f t="shared" ref="P85:P89" si="28">N85*O85</f>
        <v>4</v>
      </c>
      <c r="Q85" s="9" t="str">
        <f>VLOOKUP(P85,Tabla1[#All],2,FALSE)</f>
        <v>BAJO</v>
      </c>
      <c r="R85" s="13" t="s">
        <v>55</v>
      </c>
      <c r="S85" s="73" t="s">
        <v>201</v>
      </c>
      <c r="T85" s="73"/>
    </row>
    <row r="86" spans="1:20" ht="39.75" customHeight="1" x14ac:dyDescent="0.3">
      <c r="A86" s="41"/>
      <c r="B86" s="39"/>
      <c r="C86" s="37"/>
      <c r="D86" s="37"/>
      <c r="E86" s="11" t="s">
        <v>119</v>
      </c>
      <c r="F86" s="11" t="s">
        <v>223</v>
      </c>
      <c r="G86" s="11" t="s">
        <v>120</v>
      </c>
      <c r="H86" s="9">
        <v>4</v>
      </c>
      <c r="I86" s="9">
        <v>4</v>
      </c>
      <c r="J86" s="9">
        <f t="shared" si="27"/>
        <v>16</v>
      </c>
      <c r="K86" s="9" t="str">
        <f>VLOOKUP(J86,Tabla1[#All],2,FALSE)</f>
        <v>ALTO</v>
      </c>
      <c r="L86" s="35"/>
      <c r="M86" s="33"/>
      <c r="N86" s="9">
        <v>1</v>
      </c>
      <c r="O86" s="9">
        <v>2</v>
      </c>
      <c r="P86" s="9">
        <f t="shared" si="28"/>
        <v>2</v>
      </c>
      <c r="Q86" s="9" t="str">
        <f>VLOOKUP(P86,Tabla1[#All],2,FALSE)</f>
        <v>BAJO</v>
      </c>
      <c r="R86" s="13" t="s">
        <v>56</v>
      </c>
      <c r="S86" s="75"/>
      <c r="T86" s="75"/>
    </row>
    <row r="87" spans="1:20" ht="39.75" customHeight="1" x14ac:dyDescent="0.3">
      <c r="A87" s="41"/>
      <c r="B87" s="38" t="s">
        <v>81</v>
      </c>
      <c r="C87" s="36" t="s">
        <v>87</v>
      </c>
      <c r="D87" s="36" t="s">
        <v>88</v>
      </c>
      <c r="E87" s="11" t="s">
        <v>94</v>
      </c>
      <c r="F87" s="9" t="s">
        <v>206</v>
      </c>
      <c r="G87" s="11" t="s">
        <v>219</v>
      </c>
      <c r="H87" s="9">
        <v>2</v>
      </c>
      <c r="I87" s="9">
        <v>8</v>
      </c>
      <c r="J87" s="9">
        <f t="shared" si="27"/>
        <v>16</v>
      </c>
      <c r="K87" s="9" t="str">
        <f>VLOOKUP(J87,Tabla1[#All],2,FALSE)</f>
        <v>ALTO</v>
      </c>
      <c r="L87" s="34" t="s">
        <v>157</v>
      </c>
      <c r="M87" s="32" t="s">
        <v>158</v>
      </c>
      <c r="N87" s="9">
        <v>1</v>
      </c>
      <c r="O87" s="9">
        <v>4</v>
      </c>
      <c r="P87" s="9">
        <f t="shared" si="28"/>
        <v>4</v>
      </c>
      <c r="Q87" s="9" t="str">
        <f>VLOOKUP(P87,Tabla1[#All],2,FALSE)</f>
        <v>BAJO</v>
      </c>
      <c r="R87" s="13" t="s">
        <v>55</v>
      </c>
      <c r="S87" s="73" t="s">
        <v>201</v>
      </c>
      <c r="T87" s="73"/>
    </row>
    <row r="88" spans="1:20" ht="39.75" customHeight="1" x14ac:dyDescent="0.3">
      <c r="A88" s="41"/>
      <c r="B88" s="39"/>
      <c r="C88" s="37"/>
      <c r="D88" s="37"/>
      <c r="E88" s="11" t="s">
        <v>128</v>
      </c>
      <c r="F88" s="9" t="s">
        <v>227</v>
      </c>
      <c r="G88" s="11" t="s">
        <v>219</v>
      </c>
      <c r="H88" s="9">
        <v>4</v>
      </c>
      <c r="I88" s="9">
        <v>8</v>
      </c>
      <c r="J88" s="9">
        <f t="shared" si="27"/>
        <v>32</v>
      </c>
      <c r="K88" s="9" t="str">
        <f>VLOOKUP(J88,Tabla1[#All],2,FALSE)</f>
        <v>ALTO</v>
      </c>
      <c r="L88" s="35"/>
      <c r="M88" s="33"/>
      <c r="N88" s="9">
        <v>1</v>
      </c>
      <c r="O88" s="9">
        <v>4</v>
      </c>
      <c r="P88" s="9">
        <f t="shared" si="28"/>
        <v>4</v>
      </c>
      <c r="Q88" s="9" t="str">
        <f>VLOOKUP(P88,Tabla1[#All],2,FALSE)</f>
        <v>BAJO</v>
      </c>
      <c r="R88" s="13" t="s">
        <v>55</v>
      </c>
      <c r="S88" s="75"/>
      <c r="T88" s="75"/>
    </row>
    <row r="89" spans="1:20" ht="39.75" customHeight="1" x14ac:dyDescent="0.3">
      <c r="A89" s="41"/>
      <c r="B89" s="12" t="s">
        <v>82</v>
      </c>
      <c r="C89" s="11" t="s">
        <v>87</v>
      </c>
      <c r="D89" s="11" t="s">
        <v>88</v>
      </c>
      <c r="E89" s="28" t="s">
        <v>234</v>
      </c>
      <c r="F89" s="11" t="s">
        <v>145</v>
      </c>
      <c r="G89" s="11" t="s">
        <v>146</v>
      </c>
      <c r="H89" s="9">
        <v>4</v>
      </c>
      <c r="I89" s="9">
        <v>4</v>
      </c>
      <c r="J89" s="9">
        <f t="shared" si="27"/>
        <v>16</v>
      </c>
      <c r="K89" s="9" t="str">
        <f>VLOOKUP(J89,Tabla1[#All],2,FALSE)</f>
        <v>ALTO</v>
      </c>
      <c r="L89" s="18" t="s">
        <v>183</v>
      </c>
      <c r="M89" s="19" t="s">
        <v>194</v>
      </c>
      <c r="N89" s="9">
        <v>1</v>
      </c>
      <c r="O89" s="9">
        <v>2</v>
      </c>
      <c r="P89" s="9">
        <f t="shared" si="28"/>
        <v>2</v>
      </c>
      <c r="Q89" s="9" t="str">
        <f>VLOOKUP(P89,Tabla1[#All],2,FALSE)</f>
        <v>BAJO</v>
      </c>
      <c r="R89" s="13" t="s">
        <v>56</v>
      </c>
      <c r="S89" s="26" t="s">
        <v>201</v>
      </c>
      <c r="T89" s="26"/>
    </row>
    <row r="90" spans="1:20" ht="39.75" customHeight="1" x14ac:dyDescent="0.3">
      <c r="A90" s="41"/>
      <c r="B90" s="38" t="s">
        <v>83</v>
      </c>
      <c r="C90" s="36" t="s">
        <v>87</v>
      </c>
      <c r="D90" s="36" t="s">
        <v>88</v>
      </c>
      <c r="E90" s="11" t="s">
        <v>94</v>
      </c>
      <c r="F90" s="9" t="s">
        <v>206</v>
      </c>
      <c r="G90" s="11" t="s">
        <v>219</v>
      </c>
      <c r="H90" s="9">
        <v>2</v>
      </c>
      <c r="I90" s="9">
        <v>8</v>
      </c>
      <c r="J90" s="9">
        <f t="shared" ref="J90:J92" si="29">H90*I90</f>
        <v>16</v>
      </c>
      <c r="K90" s="9" t="str">
        <f>VLOOKUP(J90,Tabla1[#All],2,FALSE)</f>
        <v>ALTO</v>
      </c>
      <c r="L90" s="34" t="s">
        <v>121</v>
      </c>
      <c r="M90" s="32" t="s">
        <v>193</v>
      </c>
      <c r="N90" s="9">
        <v>1</v>
      </c>
      <c r="O90" s="9">
        <v>4</v>
      </c>
      <c r="P90" s="9">
        <f t="shared" ref="P90:P92" si="30">N90*O90</f>
        <v>4</v>
      </c>
      <c r="Q90" s="9" t="str">
        <f>VLOOKUP(P90,Tabla1[#All],2,FALSE)</f>
        <v>BAJO</v>
      </c>
      <c r="R90" s="13" t="s">
        <v>55</v>
      </c>
      <c r="S90" s="73" t="s">
        <v>201</v>
      </c>
      <c r="T90" s="73"/>
    </row>
    <row r="91" spans="1:20" ht="39.75" customHeight="1" x14ac:dyDescent="0.3">
      <c r="A91" s="41"/>
      <c r="B91" s="39"/>
      <c r="C91" s="37"/>
      <c r="D91" s="37"/>
      <c r="E91" s="11" t="s">
        <v>119</v>
      </c>
      <c r="F91" s="11" t="s">
        <v>223</v>
      </c>
      <c r="G91" s="11" t="s">
        <v>120</v>
      </c>
      <c r="H91" s="9">
        <v>4</v>
      </c>
      <c r="I91" s="9">
        <v>4</v>
      </c>
      <c r="J91" s="9">
        <f t="shared" si="29"/>
        <v>16</v>
      </c>
      <c r="K91" s="9" t="str">
        <f>VLOOKUP(J91,Tabla1[#All],2,FALSE)</f>
        <v>ALTO</v>
      </c>
      <c r="L91" s="35"/>
      <c r="M91" s="33"/>
      <c r="N91" s="9">
        <v>1</v>
      </c>
      <c r="O91" s="9">
        <v>2</v>
      </c>
      <c r="P91" s="9">
        <f t="shared" si="30"/>
        <v>2</v>
      </c>
      <c r="Q91" s="9" t="str">
        <f>VLOOKUP(P91,Tabla1[#All],2,FALSE)</f>
        <v>BAJO</v>
      </c>
      <c r="R91" s="13" t="s">
        <v>56</v>
      </c>
      <c r="S91" s="75"/>
      <c r="T91" s="75"/>
    </row>
    <row r="92" spans="1:20" ht="39.75" customHeight="1" x14ac:dyDescent="0.3">
      <c r="A92" s="40" t="s">
        <v>84</v>
      </c>
      <c r="B92" s="12" t="s">
        <v>85</v>
      </c>
      <c r="C92" s="11" t="s">
        <v>87</v>
      </c>
      <c r="D92" s="11" t="s">
        <v>88</v>
      </c>
      <c r="E92" s="11" t="s">
        <v>238</v>
      </c>
      <c r="F92" s="11" t="s">
        <v>224</v>
      </c>
      <c r="G92" s="11" t="s">
        <v>93</v>
      </c>
      <c r="H92" s="9">
        <v>4</v>
      </c>
      <c r="I92" s="9">
        <v>4</v>
      </c>
      <c r="J92" s="9">
        <f t="shared" si="29"/>
        <v>16</v>
      </c>
      <c r="K92" s="9" t="str">
        <f>VLOOKUP(J92,Tabla1[#All],2,FALSE)</f>
        <v>ALTO</v>
      </c>
      <c r="L92" s="17" t="s">
        <v>183</v>
      </c>
      <c r="M92" s="22" t="s">
        <v>191</v>
      </c>
      <c r="N92" s="9">
        <v>1</v>
      </c>
      <c r="O92" s="9">
        <v>2</v>
      </c>
      <c r="P92" s="9">
        <f t="shared" si="30"/>
        <v>2</v>
      </c>
      <c r="Q92" s="9" t="str">
        <f>VLOOKUP(P92,Tabla1[#All],2,FALSE)</f>
        <v>BAJO</v>
      </c>
      <c r="R92" s="13" t="s">
        <v>56</v>
      </c>
      <c r="S92" s="26" t="s">
        <v>201</v>
      </c>
      <c r="T92" s="26"/>
    </row>
    <row r="93" spans="1:20" ht="39.75" customHeight="1" x14ac:dyDescent="0.3">
      <c r="A93" s="41"/>
      <c r="B93" s="38" t="s">
        <v>86</v>
      </c>
      <c r="C93" s="36" t="s">
        <v>87</v>
      </c>
      <c r="D93" s="36" t="s">
        <v>88</v>
      </c>
      <c r="E93" s="11" t="s">
        <v>94</v>
      </c>
      <c r="F93" s="9" t="s">
        <v>206</v>
      </c>
      <c r="G93" s="11" t="s">
        <v>219</v>
      </c>
      <c r="H93" s="9">
        <v>2</v>
      </c>
      <c r="I93" s="9">
        <v>8</v>
      </c>
      <c r="J93" s="9">
        <f t="shared" si="23"/>
        <v>16</v>
      </c>
      <c r="K93" s="9" t="str">
        <f>VLOOKUP(J93,Tabla1[#All],2,FALSE)</f>
        <v>ALTO</v>
      </c>
      <c r="L93" s="34" t="s">
        <v>157</v>
      </c>
      <c r="M93" s="32" t="s">
        <v>192</v>
      </c>
      <c r="N93" s="9">
        <v>1</v>
      </c>
      <c r="O93" s="9">
        <v>4</v>
      </c>
      <c r="P93" s="9">
        <f t="shared" ref="P93:P97" si="31">N93*O93</f>
        <v>4</v>
      </c>
      <c r="Q93" s="9" t="str">
        <f>VLOOKUP(P93,Tabla1[#All],2,FALSE)</f>
        <v>BAJO</v>
      </c>
      <c r="R93" s="13" t="s">
        <v>55</v>
      </c>
      <c r="S93" s="73" t="s">
        <v>201</v>
      </c>
      <c r="T93" s="73"/>
    </row>
    <row r="94" spans="1:20" ht="39.75" customHeight="1" x14ac:dyDescent="0.3">
      <c r="A94" s="42"/>
      <c r="B94" s="39"/>
      <c r="C94" s="37"/>
      <c r="D94" s="37"/>
      <c r="E94" s="11" t="s">
        <v>128</v>
      </c>
      <c r="F94" s="9" t="s">
        <v>227</v>
      </c>
      <c r="G94" s="11" t="s">
        <v>219</v>
      </c>
      <c r="H94" s="9">
        <v>4</v>
      </c>
      <c r="I94" s="9">
        <v>8</v>
      </c>
      <c r="J94" s="9">
        <f t="shared" si="23"/>
        <v>32</v>
      </c>
      <c r="K94" s="9" t="str">
        <f>VLOOKUP(J94,Tabla1[#All],2,FALSE)</f>
        <v>ALTO</v>
      </c>
      <c r="L94" s="35"/>
      <c r="M94" s="33"/>
      <c r="N94" s="9">
        <v>1</v>
      </c>
      <c r="O94" s="9">
        <v>4</v>
      </c>
      <c r="P94" s="9">
        <f t="shared" si="31"/>
        <v>4</v>
      </c>
      <c r="Q94" s="9" t="str">
        <f>VLOOKUP(P94,Tabla1[#All],2,FALSE)</f>
        <v>BAJO</v>
      </c>
      <c r="R94" s="13" t="s">
        <v>55</v>
      </c>
      <c r="S94" s="75"/>
      <c r="T94" s="75"/>
    </row>
    <row r="95" spans="1:20" ht="39.75" customHeight="1" x14ac:dyDescent="0.3">
      <c r="A95" s="43" t="s">
        <v>171</v>
      </c>
      <c r="B95" s="11" t="s">
        <v>168</v>
      </c>
      <c r="C95" s="11" t="s">
        <v>87</v>
      </c>
      <c r="D95" s="11" t="s">
        <v>88</v>
      </c>
      <c r="E95" s="11" t="s">
        <v>94</v>
      </c>
      <c r="F95" s="9" t="s">
        <v>206</v>
      </c>
      <c r="G95" s="11" t="s">
        <v>219</v>
      </c>
      <c r="H95" s="9">
        <v>4</v>
      </c>
      <c r="I95" s="9">
        <v>8</v>
      </c>
      <c r="J95" s="9">
        <f t="shared" si="23"/>
        <v>32</v>
      </c>
      <c r="K95" s="9" t="str">
        <f>VLOOKUP(J95,Tabla1[#All],2,FALSE)</f>
        <v>ALTO</v>
      </c>
      <c r="L95" s="34" t="s">
        <v>172</v>
      </c>
      <c r="M95" s="32" t="s">
        <v>169</v>
      </c>
      <c r="N95" s="9">
        <v>1</v>
      </c>
      <c r="O95" s="9">
        <v>4</v>
      </c>
      <c r="P95" s="9">
        <f t="shared" si="31"/>
        <v>4</v>
      </c>
      <c r="Q95" s="9" t="str">
        <f>VLOOKUP(P95,Tabla1[#All],2,FALSE)</f>
        <v>BAJO</v>
      </c>
      <c r="R95" s="13" t="s">
        <v>55</v>
      </c>
      <c r="S95" s="73" t="s">
        <v>201</v>
      </c>
      <c r="T95" s="73"/>
    </row>
    <row r="96" spans="1:20" ht="39.75" customHeight="1" x14ac:dyDescent="0.3">
      <c r="A96" s="44"/>
      <c r="B96" s="36" t="s">
        <v>67</v>
      </c>
      <c r="C96" s="36" t="s">
        <v>87</v>
      </c>
      <c r="D96" s="36" t="s">
        <v>88</v>
      </c>
      <c r="E96" s="11" t="s">
        <v>207</v>
      </c>
      <c r="F96" s="11" t="s">
        <v>129</v>
      </c>
      <c r="G96" s="11" t="s">
        <v>219</v>
      </c>
      <c r="H96" s="9">
        <v>4</v>
      </c>
      <c r="I96" s="9">
        <v>8</v>
      </c>
      <c r="J96" s="9">
        <f t="shared" si="23"/>
        <v>32</v>
      </c>
      <c r="K96" s="9" t="str">
        <f>VLOOKUP(J96,Tabla1[#All],2,FALSE)</f>
        <v>ALTO</v>
      </c>
      <c r="L96" s="62"/>
      <c r="M96" s="50"/>
      <c r="N96" s="9">
        <v>1</v>
      </c>
      <c r="O96" s="9">
        <v>4</v>
      </c>
      <c r="P96" s="9">
        <f t="shared" si="31"/>
        <v>4</v>
      </c>
      <c r="Q96" s="9" t="str">
        <f>VLOOKUP(P96,Tabla1[#All],2,FALSE)</f>
        <v>BAJO</v>
      </c>
      <c r="R96" s="13" t="s">
        <v>56</v>
      </c>
      <c r="S96" s="74"/>
      <c r="T96" s="74"/>
    </row>
    <row r="97" spans="1:20" ht="39.75" customHeight="1" x14ac:dyDescent="0.3">
      <c r="A97" s="45"/>
      <c r="B97" s="37"/>
      <c r="C97" s="37"/>
      <c r="D97" s="37"/>
      <c r="E97" s="11" t="s">
        <v>229</v>
      </c>
      <c r="F97" s="11" t="s">
        <v>170</v>
      </c>
      <c r="G97" s="12" t="s">
        <v>131</v>
      </c>
      <c r="H97" s="9">
        <v>4</v>
      </c>
      <c r="I97" s="9">
        <v>8</v>
      </c>
      <c r="J97" s="9">
        <f t="shared" si="23"/>
        <v>32</v>
      </c>
      <c r="K97" s="9" t="str">
        <f>VLOOKUP(J97,Tabla1[#All],2,FALSE)</f>
        <v>ALTO</v>
      </c>
      <c r="L97" s="35"/>
      <c r="M97" s="33"/>
      <c r="N97" s="9">
        <v>1</v>
      </c>
      <c r="O97" s="9">
        <v>2</v>
      </c>
      <c r="P97" s="9">
        <f t="shared" si="31"/>
        <v>2</v>
      </c>
      <c r="Q97" s="9" t="str">
        <f>VLOOKUP(P97,Tabla1[#All],2,FALSE)</f>
        <v>BAJO</v>
      </c>
      <c r="R97" s="13" t="s">
        <v>56</v>
      </c>
      <c r="S97" s="75"/>
      <c r="T97" s="75"/>
    </row>
    <row r="98" spans="1:20" ht="39.75" customHeight="1" x14ac:dyDescent="0.3"/>
    <row r="99" spans="1:20" ht="39.75" customHeight="1" x14ac:dyDescent="0.3"/>
    <row r="100" spans="1:20" ht="39.75" customHeight="1" x14ac:dyDescent="0.3"/>
    <row r="101" spans="1:20" ht="39.75" customHeight="1" x14ac:dyDescent="0.3"/>
    <row r="102" spans="1:20" ht="39.75" customHeight="1" x14ac:dyDescent="0.3"/>
    <row r="103" spans="1:20" ht="39.75" customHeight="1" x14ac:dyDescent="0.3"/>
    <row r="104" spans="1:20" ht="39.75" customHeight="1" x14ac:dyDescent="0.3"/>
    <row r="105" spans="1:20" ht="39.75" customHeight="1" x14ac:dyDescent="0.3"/>
    <row r="106" spans="1:20" ht="39.75" customHeight="1" x14ac:dyDescent="0.3"/>
    <row r="107" spans="1:20" ht="39.75" customHeight="1" x14ac:dyDescent="0.3"/>
    <row r="108" spans="1:20" ht="39.75" customHeight="1" x14ac:dyDescent="0.3"/>
    <row r="109" spans="1:20" ht="39.75" customHeight="1" x14ac:dyDescent="0.3"/>
    <row r="110" spans="1:20" ht="39.75" customHeight="1" x14ac:dyDescent="0.3"/>
    <row r="111" spans="1:20" ht="39.75" customHeight="1" x14ac:dyDescent="0.3"/>
    <row r="112" spans="1:20" ht="39.75" customHeight="1" x14ac:dyDescent="0.3"/>
    <row r="113" ht="39.75" customHeight="1" x14ac:dyDescent="0.3"/>
    <row r="114" ht="39.75" customHeight="1" x14ac:dyDescent="0.3"/>
    <row r="115" ht="39.75" customHeight="1" x14ac:dyDescent="0.3"/>
    <row r="116" ht="39.75" customHeight="1" x14ac:dyDescent="0.3"/>
    <row r="117" ht="39.75" customHeight="1" x14ac:dyDescent="0.3"/>
    <row r="118" ht="30" customHeight="1" x14ac:dyDescent="0.3"/>
    <row r="124" ht="15.75" customHeight="1" x14ac:dyDescent="0.3"/>
    <row r="125" ht="72.75" customHeight="1" x14ac:dyDescent="0.3"/>
    <row r="134" ht="30.75" customHeight="1" x14ac:dyDescent="0.3"/>
    <row r="135" ht="87" customHeight="1" x14ac:dyDescent="0.3"/>
    <row r="140" ht="15.75" customHeight="1" x14ac:dyDescent="0.3"/>
  </sheetData>
  <mergeCells count="244">
    <mergeCell ref="T53:T57"/>
    <mergeCell ref="T58:T60"/>
    <mergeCell ref="T61:T63"/>
    <mergeCell ref="T65:T66"/>
    <mergeCell ref="T67:T68"/>
    <mergeCell ref="T70:T71"/>
    <mergeCell ref="T72:T73"/>
    <mergeCell ref="T77:T78"/>
    <mergeCell ref="S85:S86"/>
    <mergeCell ref="S65:S66"/>
    <mergeCell ref="S67:S68"/>
    <mergeCell ref="S70:S71"/>
    <mergeCell ref="S72:S73"/>
    <mergeCell ref="S77:S78"/>
    <mergeCell ref="S79:S80"/>
    <mergeCell ref="S81:S82"/>
    <mergeCell ref="S83:S84"/>
    <mergeCell ref="S87:S88"/>
    <mergeCell ref="S90:S91"/>
    <mergeCell ref="S93:S94"/>
    <mergeCell ref="S95:S97"/>
    <mergeCell ref="T14:T18"/>
    <mergeCell ref="T21:T22"/>
    <mergeCell ref="T23:T24"/>
    <mergeCell ref="T27:T31"/>
    <mergeCell ref="T34:T35"/>
    <mergeCell ref="T36:T37"/>
    <mergeCell ref="T39:T40"/>
    <mergeCell ref="T43:T46"/>
    <mergeCell ref="T47:T49"/>
    <mergeCell ref="T41:T42"/>
    <mergeCell ref="T79:T80"/>
    <mergeCell ref="T81:T82"/>
    <mergeCell ref="T83:T84"/>
    <mergeCell ref="T85:T86"/>
    <mergeCell ref="T87:T88"/>
    <mergeCell ref="T90:T91"/>
    <mergeCell ref="T93:T94"/>
    <mergeCell ref="T95:T97"/>
    <mergeCell ref="T50:T52"/>
    <mergeCell ref="S61:S63"/>
    <mergeCell ref="S34:S35"/>
    <mergeCell ref="S36:S37"/>
    <mergeCell ref="S39:S40"/>
    <mergeCell ref="S41:S42"/>
    <mergeCell ref="S43:S46"/>
    <mergeCell ref="S47:S49"/>
    <mergeCell ref="S50:S52"/>
    <mergeCell ref="S53:S57"/>
    <mergeCell ref="S58:S60"/>
    <mergeCell ref="C8:C9"/>
    <mergeCell ref="D8:D9"/>
    <mergeCell ref="L8:L9"/>
    <mergeCell ref="M8:M9"/>
    <mergeCell ref="B5:B7"/>
    <mergeCell ref="S14:S18"/>
    <mergeCell ref="S21:S22"/>
    <mergeCell ref="S23:S24"/>
    <mergeCell ref="S27:S31"/>
    <mergeCell ref="M27:M31"/>
    <mergeCell ref="B25:B26"/>
    <mergeCell ref="C25:C26"/>
    <mergeCell ref="D25:D26"/>
    <mergeCell ref="L25:L26"/>
    <mergeCell ref="B27:B31"/>
    <mergeCell ref="S2:T2"/>
    <mergeCell ref="S3:S4"/>
    <mergeCell ref="T3:T4"/>
    <mergeCell ref="R3:R4"/>
    <mergeCell ref="L2:R2"/>
    <mergeCell ref="S5:S7"/>
    <mergeCell ref="S8:S9"/>
    <mergeCell ref="S10:S12"/>
    <mergeCell ref="T5:T7"/>
    <mergeCell ref="T8:T9"/>
    <mergeCell ref="T10:T12"/>
    <mergeCell ref="L10:L12"/>
    <mergeCell ref="M10:M12"/>
    <mergeCell ref="M5:M7"/>
    <mergeCell ref="M65:M66"/>
    <mergeCell ref="C70:C71"/>
    <mergeCell ref="D70:D71"/>
    <mergeCell ref="M70:M71"/>
    <mergeCell ref="L95:L97"/>
    <mergeCell ref="M95:M97"/>
    <mergeCell ref="B96:B97"/>
    <mergeCell ref="C96:C97"/>
    <mergeCell ref="D96:D97"/>
    <mergeCell ref="C72:C73"/>
    <mergeCell ref="D72:D73"/>
    <mergeCell ref="M72:M73"/>
    <mergeCell ref="L70:L71"/>
    <mergeCell ref="L72:L73"/>
    <mergeCell ref="M79:M80"/>
    <mergeCell ref="M81:M82"/>
    <mergeCell ref="D83:D84"/>
    <mergeCell ref="L83:L84"/>
    <mergeCell ref="M83:M84"/>
    <mergeCell ref="B85:B86"/>
    <mergeCell ref="C85:C86"/>
    <mergeCell ref="D85:D86"/>
    <mergeCell ref="L85:L86"/>
    <mergeCell ref="B65:B66"/>
    <mergeCell ref="M43:M46"/>
    <mergeCell ref="B47:B49"/>
    <mergeCell ref="C47:C49"/>
    <mergeCell ref="D47:D49"/>
    <mergeCell ref="L47:L49"/>
    <mergeCell ref="M47:M49"/>
    <mergeCell ref="B53:B57"/>
    <mergeCell ref="C58:C60"/>
    <mergeCell ref="D58:D60"/>
    <mergeCell ref="L58:L60"/>
    <mergeCell ref="M58:M60"/>
    <mergeCell ref="B58:B60"/>
    <mergeCell ref="L53:L57"/>
    <mergeCell ref="M53:M57"/>
    <mergeCell ref="C53:C57"/>
    <mergeCell ref="D53:D57"/>
    <mergeCell ref="B50:B52"/>
    <mergeCell ref="C50:C52"/>
    <mergeCell ref="D50:D52"/>
    <mergeCell ref="L50:L52"/>
    <mergeCell ref="A43:A49"/>
    <mergeCell ref="B43:B46"/>
    <mergeCell ref="C43:C46"/>
    <mergeCell ref="D43:D46"/>
    <mergeCell ref="L43:L46"/>
    <mergeCell ref="B41:B42"/>
    <mergeCell ref="C41:C42"/>
    <mergeCell ref="D41:D42"/>
    <mergeCell ref="L41:L42"/>
    <mergeCell ref="M41:M42"/>
    <mergeCell ref="B39:B40"/>
    <mergeCell ref="C39:C40"/>
    <mergeCell ref="D39:D40"/>
    <mergeCell ref="L39:L40"/>
    <mergeCell ref="M39:M40"/>
    <mergeCell ref="L34:L35"/>
    <mergeCell ref="M34:M35"/>
    <mergeCell ref="B36:B37"/>
    <mergeCell ref="C36:C37"/>
    <mergeCell ref="D36:D37"/>
    <mergeCell ref="L36:L37"/>
    <mergeCell ref="M36:M37"/>
    <mergeCell ref="B34:B35"/>
    <mergeCell ref="C34:C35"/>
    <mergeCell ref="D34:D35"/>
    <mergeCell ref="A5:A13"/>
    <mergeCell ref="A34:A42"/>
    <mergeCell ref="E3:E4"/>
    <mergeCell ref="G3:G4"/>
    <mergeCell ref="C2:D2"/>
    <mergeCell ref="H2:K2"/>
    <mergeCell ref="D3:D4"/>
    <mergeCell ref="C3:C4"/>
    <mergeCell ref="H3:K3"/>
    <mergeCell ref="B14:B18"/>
    <mergeCell ref="D32:D33"/>
    <mergeCell ref="B32:B33"/>
    <mergeCell ref="A14:A33"/>
    <mergeCell ref="C32:C33"/>
    <mergeCell ref="C23:C24"/>
    <mergeCell ref="D23:D24"/>
    <mergeCell ref="B23:B24"/>
    <mergeCell ref="F3:F4"/>
    <mergeCell ref="C27:C31"/>
    <mergeCell ref="D27:D31"/>
    <mergeCell ref="B10:B12"/>
    <mergeCell ref="C10:C12"/>
    <mergeCell ref="D10:D12"/>
    <mergeCell ref="B8:B9"/>
    <mergeCell ref="B61:B63"/>
    <mergeCell ref="C61:C63"/>
    <mergeCell ref="D61:D63"/>
    <mergeCell ref="L61:L63"/>
    <mergeCell ref="C67:C68"/>
    <mergeCell ref="D65:D66"/>
    <mergeCell ref="N3:Q3"/>
    <mergeCell ref="M23:M24"/>
    <mergeCell ref="C21:C22"/>
    <mergeCell ref="D21:D22"/>
    <mergeCell ref="L21:L22"/>
    <mergeCell ref="M21:M22"/>
    <mergeCell ref="B21:B22"/>
    <mergeCell ref="L3:M4"/>
    <mergeCell ref="C14:C18"/>
    <mergeCell ref="D14:D18"/>
    <mergeCell ref="L14:L18"/>
    <mergeCell ref="M14:M18"/>
    <mergeCell ref="C5:C7"/>
    <mergeCell ref="D5:D7"/>
    <mergeCell ref="L5:L7"/>
    <mergeCell ref="L23:L24"/>
    <mergeCell ref="M25:M26"/>
    <mergeCell ref="L27:L31"/>
    <mergeCell ref="A92:A94"/>
    <mergeCell ref="C93:C94"/>
    <mergeCell ref="L93:L94"/>
    <mergeCell ref="B93:B94"/>
    <mergeCell ref="D93:D94"/>
    <mergeCell ref="M93:M94"/>
    <mergeCell ref="A95:A97"/>
    <mergeCell ref="A65:A73"/>
    <mergeCell ref="A50:A64"/>
    <mergeCell ref="A74:A75"/>
    <mergeCell ref="A76:A91"/>
    <mergeCell ref="B81:B82"/>
    <mergeCell ref="B83:B84"/>
    <mergeCell ref="C81:C82"/>
    <mergeCell ref="D81:D82"/>
    <mergeCell ref="L81:L82"/>
    <mergeCell ref="C83:C84"/>
    <mergeCell ref="M50:M52"/>
    <mergeCell ref="M61:M63"/>
    <mergeCell ref="D67:D68"/>
    <mergeCell ref="M67:M68"/>
    <mergeCell ref="L65:L66"/>
    <mergeCell ref="L67:L68"/>
    <mergeCell ref="C65:C66"/>
    <mergeCell ref="B1:S1"/>
    <mergeCell ref="M77:M78"/>
    <mergeCell ref="L87:L88"/>
    <mergeCell ref="M87:M88"/>
    <mergeCell ref="C90:C91"/>
    <mergeCell ref="D90:D91"/>
    <mergeCell ref="L90:L91"/>
    <mergeCell ref="M90:M91"/>
    <mergeCell ref="B90:B91"/>
    <mergeCell ref="M85:M86"/>
    <mergeCell ref="C87:C88"/>
    <mergeCell ref="D87:D88"/>
    <mergeCell ref="B87:B88"/>
    <mergeCell ref="B77:B78"/>
    <mergeCell ref="C79:C80"/>
    <mergeCell ref="D79:D80"/>
    <mergeCell ref="L79:L80"/>
    <mergeCell ref="B79:B80"/>
    <mergeCell ref="C77:C78"/>
    <mergeCell ref="D77:D78"/>
    <mergeCell ref="L77:L78"/>
    <mergeCell ref="B67:B68"/>
    <mergeCell ref="B70:B71"/>
    <mergeCell ref="B72:B73"/>
  </mergeCells>
  <phoneticPr fontId="2" type="noConversion"/>
  <conditionalFormatting sqref="C64:D64">
    <cfRule type="duplicateValues" dxfId="94" priority="12"/>
  </conditionalFormatting>
  <conditionalFormatting sqref="C89:D89">
    <cfRule type="duplicateValues" dxfId="93" priority="31"/>
  </conditionalFormatting>
  <conditionalFormatting sqref="C92:D92">
    <cfRule type="duplicateValues" dxfId="92" priority="30"/>
  </conditionalFormatting>
  <conditionalFormatting sqref="K2">
    <cfRule type="containsText" dxfId="91" priority="9" stopIfTrue="1" operator="containsText" text="BAJO">
      <formula>NOT(ISERROR(SEARCH("BAJO",K2)))</formula>
    </cfRule>
    <cfRule type="containsText" dxfId="90" priority="6" stopIfTrue="1" operator="containsText" text="INTOLERABLE">
      <formula>NOT(ISERROR(SEARCH("INTOLERABLE",K2)))</formula>
    </cfRule>
    <cfRule type="containsText" dxfId="89" priority="7" stopIfTrue="1" operator="containsText" text="ALTO">
      <formula>NOT(ISERROR(SEARCH("ALTO",K2)))</formula>
    </cfRule>
    <cfRule type="containsText" dxfId="88" priority="8" stopIfTrue="1" operator="containsText" text="MEDIO">
      <formula>NOT(ISERROR(SEARCH("MEDIO",K2)))</formula>
    </cfRule>
  </conditionalFormatting>
  <conditionalFormatting sqref="K4">
    <cfRule type="cellIs" dxfId="87" priority="528" stopIfTrue="1" operator="equal">
      <formula>"A"</formula>
    </cfRule>
    <cfRule type="cellIs" dxfId="86" priority="530" stopIfTrue="1" operator="equal">
      <formula>"NA"</formula>
    </cfRule>
    <cfRule type="cellIs" dxfId="85" priority="529" stopIfTrue="1" operator="equal">
      <formula>"M"</formula>
    </cfRule>
  </conditionalFormatting>
  <conditionalFormatting sqref="L2">
    <cfRule type="containsText" dxfId="84" priority="511" stopIfTrue="1" operator="containsText" text="BAJO">
      <formula>NOT(ISERROR(SEARCH("BAJO",L2)))</formula>
    </cfRule>
    <cfRule type="containsText" dxfId="83" priority="510" stopIfTrue="1" operator="containsText" text="MEDIO">
      <formula>NOT(ISERROR(SEARCH("MEDIO",L2)))</formula>
    </cfRule>
    <cfRule type="containsText" dxfId="82" priority="508" stopIfTrue="1" operator="containsText" text="INTOLERABLE">
      <formula>NOT(ISERROR(SEARCH("INTOLERABLE",L2)))</formula>
    </cfRule>
    <cfRule type="containsText" dxfId="81" priority="509" stopIfTrue="1" operator="containsText" text="ALTO">
      <formula>NOT(ISERROR(SEARCH("ALTO",L2)))</formula>
    </cfRule>
  </conditionalFormatting>
  <conditionalFormatting sqref="L21">
    <cfRule type="containsText" dxfId="80" priority="227" stopIfTrue="1" operator="containsText" text="ALTO">
      <formula>NOT(ISERROR(SEARCH("ALTO",L21)))</formula>
    </cfRule>
    <cfRule type="containsText" dxfId="79" priority="226" stopIfTrue="1" operator="containsText" text="INTOLERABLE">
      <formula>NOT(ISERROR(SEARCH("INTOLERABLE",L21)))</formula>
    </cfRule>
    <cfRule type="containsText" dxfId="78" priority="229" stopIfTrue="1" operator="containsText" text="BAJO">
      <formula>NOT(ISERROR(SEARCH("BAJO",L21)))</formula>
    </cfRule>
    <cfRule type="containsText" dxfId="77" priority="228" stopIfTrue="1" operator="containsText" text="MEDIO">
      <formula>NOT(ISERROR(SEARCH("MEDIO",L21)))</formula>
    </cfRule>
  </conditionalFormatting>
  <conditionalFormatting sqref="L23">
    <cfRule type="containsText" dxfId="76" priority="250" stopIfTrue="1" operator="containsText" text="MEDIO">
      <formula>NOT(ISERROR(SEARCH("MEDIO",L23)))</formula>
    </cfRule>
    <cfRule type="containsText" dxfId="75" priority="251" stopIfTrue="1" operator="containsText" text="BAJO">
      <formula>NOT(ISERROR(SEARCH("BAJO",L23)))</formula>
    </cfRule>
    <cfRule type="containsText" dxfId="74" priority="249" stopIfTrue="1" operator="containsText" text="ALTO">
      <formula>NOT(ISERROR(SEARCH("ALTO",L23)))</formula>
    </cfRule>
    <cfRule type="containsText" dxfId="73" priority="248" stopIfTrue="1" operator="containsText" text="INTOLERABLE">
      <formula>NOT(ISERROR(SEARCH("INTOLERABLE",L23)))</formula>
    </cfRule>
  </conditionalFormatting>
  <conditionalFormatting sqref="L25 L92">
    <cfRule type="containsText" dxfId="72" priority="527" stopIfTrue="1" operator="containsText" text="BAJO">
      <formula>NOT(ISERROR(SEARCH("BAJO",L25)))</formula>
    </cfRule>
    <cfRule type="containsText" dxfId="71" priority="525" stopIfTrue="1" operator="containsText" text="ALTO">
      <formula>NOT(ISERROR(SEARCH("ALTO",L25)))</formula>
    </cfRule>
    <cfRule type="containsText" dxfId="70" priority="526" stopIfTrue="1" operator="containsText" text="MEDIO">
      <formula>NOT(ISERROR(SEARCH("MEDIO",L25)))</formula>
    </cfRule>
    <cfRule type="containsText" dxfId="69" priority="524" stopIfTrue="1" operator="containsText" text="INTOLERABLE">
      <formula>NOT(ISERROR(SEARCH("INTOLERABLE",L25)))</formula>
    </cfRule>
  </conditionalFormatting>
  <conditionalFormatting sqref="L43">
    <cfRule type="containsText" dxfId="68" priority="361" stopIfTrue="1" operator="containsText" text="INTOLERABLE">
      <formula>NOT(ISERROR(SEARCH("INTOLERABLE",L43)))</formula>
    </cfRule>
    <cfRule type="containsText" dxfId="67" priority="362" stopIfTrue="1" operator="containsText" text="ALTO">
      <formula>NOT(ISERROR(SEARCH("ALTO",L43)))</formula>
    </cfRule>
    <cfRule type="containsText" dxfId="66" priority="363" stopIfTrue="1" operator="containsText" text="MEDIO">
      <formula>NOT(ISERROR(SEARCH("MEDIO",L43)))</formula>
    </cfRule>
    <cfRule type="containsText" dxfId="65" priority="364" stopIfTrue="1" operator="containsText" text="BAJO">
      <formula>NOT(ISERROR(SEARCH("BAJO",L43)))</formula>
    </cfRule>
  </conditionalFormatting>
  <conditionalFormatting sqref="L47">
    <cfRule type="containsText" dxfId="64" priority="358" stopIfTrue="1" operator="containsText" text="ALTO">
      <formula>NOT(ISERROR(SEARCH("ALTO",L47)))</formula>
    </cfRule>
    <cfRule type="containsText" dxfId="63" priority="357" stopIfTrue="1" operator="containsText" text="INTOLERABLE">
      <formula>NOT(ISERROR(SEARCH("INTOLERABLE",L47)))</formula>
    </cfRule>
    <cfRule type="containsText" dxfId="62" priority="359" stopIfTrue="1" operator="containsText" text="MEDIO">
      <formula>NOT(ISERROR(SEARCH("MEDIO",L47)))</formula>
    </cfRule>
    <cfRule type="containsText" dxfId="61" priority="360" stopIfTrue="1" operator="containsText" text="BAJO">
      <formula>NOT(ISERROR(SEARCH("BAJO",L47)))</formula>
    </cfRule>
  </conditionalFormatting>
  <conditionalFormatting sqref="L61">
    <cfRule type="containsText" dxfId="60" priority="294" stopIfTrue="1" operator="containsText" text="ALTO">
      <formula>NOT(ISERROR(SEARCH("ALTO",L61)))</formula>
    </cfRule>
    <cfRule type="containsText" dxfId="59" priority="295" stopIfTrue="1" operator="containsText" text="MEDIO">
      <formula>NOT(ISERROR(SEARCH("MEDIO",L61)))</formula>
    </cfRule>
    <cfRule type="containsText" dxfId="58" priority="296" stopIfTrue="1" operator="containsText" text="BAJO">
      <formula>NOT(ISERROR(SEARCH("BAJO",L61)))</formula>
    </cfRule>
    <cfRule type="containsText" dxfId="57" priority="293" stopIfTrue="1" operator="containsText" text="INTOLERABLE">
      <formula>NOT(ISERROR(SEARCH("INTOLERABLE",L61)))</formula>
    </cfRule>
  </conditionalFormatting>
  <conditionalFormatting sqref="L64">
    <cfRule type="containsText" dxfId="56" priority="17" stopIfTrue="1" operator="containsText" text="INTOLERABLE">
      <formula>NOT(ISERROR(SEARCH("INTOLERABLE",L64)))</formula>
    </cfRule>
    <cfRule type="containsText" dxfId="55" priority="18" stopIfTrue="1" operator="containsText" text="ALTO">
      <formula>NOT(ISERROR(SEARCH("ALTO",L64)))</formula>
    </cfRule>
    <cfRule type="containsText" dxfId="54" priority="19" stopIfTrue="1" operator="containsText" text="MEDIO">
      <formula>NOT(ISERROR(SEARCH("MEDIO",L64)))</formula>
    </cfRule>
    <cfRule type="containsText" dxfId="53" priority="20" stopIfTrue="1" operator="containsText" text="BAJO">
      <formula>NOT(ISERROR(SEARCH("BAJO",L64)))</formula>
    </cfRule>
  </conditionalFormatting>
  <conditionalFormatting sqref="L79">
    <cfRule type="containsText" dxfId="52" priority="186" stopIfTrue="1" operator="containsText" text="BAJO">
      <formula>NOT(ISERROR(SEARCH("BAJO",L79)))</formula>
    </cfRule>
    <cfRule type="containsText" dxfId="51" priority="184" stopIfTrue="1" operator="containsText" text="ALTO">
      <formula>NOT(ISERROR(SEARCH("ALTO",L79)))</formula>
    </cfRule>
    <cfRule type="containsText" dxfId="50" priority="183" stopIfTrue="1" operator="containsText" text="INTOLERABLE">
      <formula>NOT(ISERROR(SEARCH("INTOLERABLE",L79)))</formula>
    </cfRule>
    <cfRule type="containsText" dxfId="49" priority="185" stopIfTrue="1" operator="containsText" text="MEDIO">
      <formula>NOT(ISERROR(SEARCH("MEDIO",L79)))</formula>
    </cfRule>
  </conditionalFormatting>
  <conditionalFormatting sqref="L81">
    <cfRule type="containsText" dxfId="48" priority="162" stopIfTrue="1" operator="containsText" text="ALTO">
      <formula>NOT(ISERROR(SEARCH("ALTO",L81)))</formula>
    </cfRule>
    <cfRule type="containsText" dxfId="47" priority="163" stopIfTrue="1" operator="containsText" text="MEDIO">
      <formula>NOT(ISERROR(SEARCH("MEDIO",L81)))</formula>
    </cfRule>
    <cfRule type="containsText" dxfId="46" priority="164" stopIfTrue="1" operator="containsText" text="BAJO">
      <formula>NOT(ISERROR(SEARCH("BAJO",L81)))</formula>
    </cfRule>
    <cfRule type="containsText" dxfId="45" priority="161" stopIfTrue="1" operator="containsText" text="INTOLERABLE">
      <formula>NOT(ISERROR(SEARCH("INTOLERABLE",L81)))</formula>
    </cfRule>
  </conditionalFormatting>
  <conditionalFormatting sqref="L83">
    <cfRule type="containsText" dxfId="44" priority="141" stopIfTrue="1" operator="containsText" text="MEDIO">
      <formula>NOT(ISERROR(SEARCH("MEDIO",L83)))</formula>
    </cfRule>
    <cfRule type="containsText" dxfId="43" priority="140" stopIfTrue="1" operator="containsText" text="ALTO">
      <formula>NOT(ISERROR(SEARCH("ALTO",L83)))</formula>
    </cfRule>
    <cfRule type="containsText" dxfId="42" priority="139" stopIfTrue="1" operator="containsText" text="INTOLERABLE">
      <formula>NOT(ISERROR(SEARCH("INTOLERABLE",L83)))</formula>
    </cfRule>
    <cfRule type="containsText" dxfId="41" priority="142" stopIfTrue="1" operator="containsText" text="BAJO">
      <formula>NOT(ISERROR(SEARCH("BAJO",L83)))</formula>
    </cfRule>
  </conditionalFormatting>
  <conditionalFormatting sqref="L85">
    <cfRule type="containsText" dxfId="40" priority="118" stopIfTrue="1" operator="containsText" text="ALTO">
      <formula>NOT(ISERROR(SEARCH("ALTO",L85)))</formula>
    </cfRule>
    <cfRule type="containsText" dxfId="39" priority="120" stopIfTrue="1" operator="containsText" text="BAJO">
      <formula>NOT(ISERROR(SEARCH("BAJO",L85)))</formula>
    </cfRule>
    <cfRule type="containsText" dxfId="38" priority="119" stopIfTrue="1" operator="containsText" text="MEDIO">
      <formula>NOT(ISERROR(SEARCH("MEDIO",L85)))</formula>
    </cfRule>
    <cfRule type="containsText" dxfId="37" priority="117" stopIfTrue="1" operator="containsText" text="INTOLERABLE">
      <formula>NOT(ISERROR(SEARCH("INTOLERABLE",L85)))</formula>
    </cfRule>
  </conditionalFormatting>
  <conditionalFormatting sqref="L90">
    <cfRule type="containsText" dxfId="36" priority="67" stopIfTrue="1" operator="containsText" text="BAJO">
      <formula>NOT(ISERROR(SEARCH("BAJO",L90)))</formula>
    </cfRule>
    <cfRule type="containsText" dxfId="35" priority="66" stopIfTrue="1" operator="containsText" text="MEDIO">
      <formula>NOT(ISERROR(SEARCH("MEDIO",L90)))</formula>
    </cfRule>
    <cfRule type="containsText" dxfId="34" priority="65" stopIfTrue="1" operator="containsText" text="ALTO">
      <formula>NOT(ISERROR(SEARCH("ALTO",L90)))</formula>
    </cfRule>
    <cfRule type="containsText" dxfId="33" priority="64" stopIfTrue="1" operator="containsText" text="INTOLERABLE">
      <formula>NOT(ISERROR(SEARCH("INTOLERABLE",L90)))</formula>
    </cfRule>
  </conditionalFormatting>
  <conditionalFormatting sqref="Q4:Q97 K5:K97">
    <cfRule type="containsText" dxfId="32" priority="15" stopIfTrue="1" operator="containsText" text="MEDIO">
      <formula>NOT(ISERROR(SEARCH("MEDIO",K4)))</formula>
    </cfRule>
    <cfRule type="containsText" dxfId="31" priority="16" stopIfTrue="1" operator="containsText" text="BAJO">
      <formula>NOT(ISERROR(SEARCH("BAJO",K4)))</formula>
    </cfRule>
    <cfRule type="containsText" dxfId="30" priority="14" stopIfTrue="1" operator="containsText" text="ALTO">
      <formula>NOT(ISERROR(SEARCH("ALTO",K4)))</formula>
    </cfRule>
    <cfRule type="containsText" dxfId="29" priority="13" stopIfTrue="1" operator="containsText" text="INTOLERABLE">
      <formula>NOT(ISERROR(SEARCH("INTOLERABLE",K4)))</formula>
    </cfRule>
  </conditionalFormatting>
  <conditionalFormatting sqref="R3 R98:S1048576">
    <cfRule type="containsText" dxfId="28" priority="507" operator="containsText" text="SI">
      <formula>NOT(ISERROR(SEARCH("SI",R3)))</formula>
    </cfRule>
  </conditionalFormatting>
  <conditionalFormatting sqref="R6:R31">
    <cfRule type="containsText" dxfId="27" priority="208" operator="containsText" text="SI">
      <formula>NOT(ISERROR(SEARCH("SI",R6)))</formula>
    </cfRule>
  </conditionalFormatting>
  <conditionalFormatting sqref="R32:R33">
    <cfRule type="containsText" dxfId="26" priority="394" stopIfTrue="1" operator="containsText" text="INTOLERABLE">
      <formula>NOT(ISERROR(SEARCH("INTOLERABLE",R32)))</formula>
    </cfRule>
    <cfRule type="containsText" dxfId="25" priority="395" stopIfTrue="1" operator="containsText" text="ALTO">
      <formula>NOT(ISERROR(SEARCH("ALTO",R32)))</formula>
    </cfRule>
    <cfRule type="containsText" dxfId="24" priority="396" stopIfTrue="1" operator="containsText" text="MEDIO">
      <formula>NOT(ISERROR(SEARCH("MEDIO",R32)))</formula>
    </cfRule>
    <cfRule type="containsText" dxfId="23" priority="397" stopIfTrue="1" operator="containsText" text="BAJO">
      <formula>NOT(ISERROR(SEARCH("BAJO",R32)))</formula>
    </cfRule>
  </conditionalFormatting>
  <conditionalFormatting sqref="R34:R42">
    <cfRule type="containsText" dxfId="22" priority="369" operator="containsText" text="SI">
      <formula>NOT(ISERROR(SEARCH("SI",R34)))</formula>
    </cfRule>
  </conditionalFormatting>
  <conditionalFormatting sqref="R43">
    <cfRule type="containsText" dxfId="21" priority="349" stopIfTrue="1" operator="containsText" text="INTOLERABLE">
      <formula>NOT(ISERROR(SEARCH("INTOLERABLE",R43)))</formula>
    </cfRule>
    <cfRule type="containsText" dxfId="20" priority="352" stopIfTrue="1" operator="containsText" text="BAJO">
      <formula>NOT(ISERROR(SEARCH("BAJO",R43)))</formula>
    </cfRule>
    <cfRule type="containsText" dxfId="19" priority="351" stopIfTrue="1" operator="containsText" text="MEDIO">
      <formula>NOT(ISERROR(SEARCH("MEDIO",R43)))</formula>
    </cfRule>
    <cfRule type="containsText" dxfId="18" priority="350" stopIfTrue="1" operator="containsText" text="ALTO">
      <formula>NOT(ISERROR(SEARCH("ALTO",R43)))</formula>
    </cfRule>
  </conditionalFormatting>
  <conditionalFormatting sqref="R44">
    <cfRule type="containsText" dxfId="17" priority="340" operator="containsText" text="SI">
      <formula>NOT(ISERROR(SEARCH("SI",R44)))</formula>
    </cfRule>
  </conditionalFormatting>
  <conditionalFormatting sqref="R45:R49">
    <cfRule type="containsText" dxfId="16" priority="337" stopIfTrue="1" operator="containsText" text="ALTO">
      <formula>NOT(ISERROR(SEARCH("ALTO",R45)))</formula>
    </cfRule>
    <cfRule type="containsText" dxfId="15" priority="336" stopIfTrue="1" operator="containsText" text="INTOLERABLE">
      <formula>NOT(ISERROR(SEARCH("INTOLERABLE",R45)))</formula>
    </cfRule>
    <cfRule type="containsText" dxfId="14" priority="339" stopIfTrue="1" operator="containsText" text="BAJO">
      <formula>NOT(ISERROR(SEARCH("BAJO",R45)))</formula>
    </cfRule>
    <cfRule type="containsText" dxfId="13" priority="338" stopIfTrue="1" operator="containsText" text="MEDIO">
      <formula>NOT(ISERROR(SEARCH("MEDIO",R45)))</formula>
    </cfRule>
  </conditionalFormatting>
  <conditionalFormatting sqref="R50:R60">
    <cfRule type="containsText" dxfId="12" priority="301" operator="containsText" text="SI">
      <formula>NOT(ISERROR(SEARCH("SI",R50)))</formula>
    </cfRule>
  </conditionalFormatting>
  <conditionalFormatting sqref="R61:R63">
    <cfRule type="containsText" dxfId="11" priority="285" stopIfTrue="1" operator="containsText" text="INTOLERABLE">
      <formula>NOT(ISERROR(SEARCH("INTOLERABLE",R61)))</formula>
    </cfRule>
    <cfRule type="containsText" dxfId="10" priority="286" stopIfTrue="1" operator="containsText" text="ALTO">
      <formula>NOT(ISERROR(SEARCH("ALTO",R61)))</formula>
    </cfRule>
    <cfRule type="containsText" dxfId="9" priority="287" stopIfTrue="1" operator="containsText" text="MEDIO">
      <formula>NOT(ISERROR(SEARCH("MEDIO",R61)))</formula>
    </cfRule>
    <cfRule type="containsText" dxfId="8" priority="288" stopIfTrue="1" operator="containsText" text="BAJO">
      <formula>NOT(ISERROR(SEARCH("BAJO",R61)))</formula>
    </cfRule>
  </conditionalFormatting>
  <conditionalFormatting sqref="R64:R97">
    <cfRule type="containsText" dxfId="7" priority="11" operator="containsText" text="SI">
      <formula>NOT(ISERROR(SEARCH("SI",R64)))</formula>
    </cfRule>
  </conditionalFormatting>
  <conditionalFormatting sqref="R5:S5">
    <cfRule type="containsText" dxfId="6" priority="502" operator="containsText" text="SI">
      <formula>NOT(ISERROR(SEARCH("SI",R5)))</formula>
    </cfRule>
  </conditionalFormatting>
  <conditionalFormatting sqref="S3:S4">
    <cfRule type="containsText" dxfId="5" priority="10" operator="containsText" text="SI">
      <formula>NOT(ISERROR(SEARCH("SI",S3)))</formula>
    </cfRule>
  </conditionalFormatting>
  <conditionalFormatting sqref="S10 S13:S14 S19:S21 S23 S25:S27 S32:S34 S36 S38:S39 S41 S43 S47 S50 S53 S58 S61 S64:S65 S67 S69:S70 S72 S74:S77 S79 S81 S83 S85 S87 S89:S90 S92:S93 S95">
    <cfRule type="containsText" dxfId="4" priority="5" operator="containsText" text="SI">
      <formula>NOT(ISERROR(SEARCH("SI",S10)))</formula>
    </cfRule>
  </conditionalFormatting>
  <conditionalFormatting sqref="S8:T8">
    <cfRule type="containsText" dxfId="3" priority="4" operator="containsText" text="SI">
      <formula>NOT(ISERROR(SEARCH("SI",S8)))</formula>
    </cfRule>
  </conditionalFormatting>
  <conditionalFormatting sqref="U4:X4">
    <cfRule type="cellIs" dxfId="2" priority="562" stopIfTrue="1" operator="equal">
      <formula>"NA"</formula>
    </cfRule>
    <cfRule type="cellIs" dxfId="1" priority="560" stopIfTrue="1" operator="equal">
      <formula>"A"</formula>
    </cfRule>
    <cfRule type="cellIs" dxfId="0" priority="561" stopIfTrue="1" operator="equal">
      <formula>"M"</formula>
    </cfRule>
  </conditionalFormatting>
  <printOptions horizontalCentered="1"/>
  <pageMargins left="0.70866141732283472" right="0.70866141732283472" top="0.74803149606299213" bottom="0.74803149606299213" header="0.31496062992125984" footer="0.31496062992125984"/>
  <pageSetup paperSize="8" scale="46" orientation="landscape" r:id="rId1"/>
  <rowBreaks count="2" manualBreakCount="2">
    <brk id="33" max="19" man="1"/>
    <brk id="64" max="17"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E2CAACD-49B7-44D7-AA06-61ADF25AC625}">
          <x14:formula1>
            <xm:f>'TABLA DATOS'!$H$2:$H$5</xm:f>
          </x14:formula1>
          <xm:sqref>H14:I18 H93:I97 H21:I33 H36:I63 H65:I91</xm:sqref>
        </x14:dataValidation>
        <x14:dataValidation type="list" allowBlank="1" showInputMessage="1" showErrorMessage="1" xr:uid="{E675E85D-6392-4DB9-A60B-797E52AEF5FC}">
          <x14:formula1>
            <xm:f>'TABLA DATOS'!$H$8:$H$9</xm:f>
          </x14:formula1>
          <xm:sqref>R26:R33 R24 R22 R80 R82 R84 R86:R89 R91 R36:R63 R65:R78 R93:R97 R14:R18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0"/>
  <sheetViews>
    <sheetView topLeftCell="A52" zoomScaleNormal="100" workbookViewId="0">
      <selection activeCell="H10" sqref="H10"/>
    </sheetView>
  </sheetViews>
  <sheetFormatPr baseColWidth="10" defaultRowHeight="14.4" x14ac:dyDescent="0.3"/>
  <cols>
    <col min="2" max="2" width="12.33203125" bestFit="1" customWidth="1"/>
    <col min="10" max="10" width="27.33203125" bestFit="1" customWidth="1"/>
  </cols>
  <sheetData>
    <row r="1" spans="1:10" x14ac:dyDescent="0.3">
      <c r="A1" t="s">
        <v>28</v>
      </c>
      <c r="B1" t="s">
        <v>29</v>
      </c>
      <c r="D1" t="s">
        <v>28</v>
      </c>
      <c r="E1" t="s">
        <v>29</v>
      </c>
    </row>
    <row r="2" spans="1:10" x14ac:dyDescent="0.3">
      <c r="A2">
        <v>1</v>
      </c>
      <c r="B2" t="s">
        <v>24</v>
      </c>
      <c r="D2">
        <v>1</v>
      </c>
      <c r="E2" t="s">
        <v>24</v>
      </c>
      <c r="H2">
        <v>1</v>
      </c>
      <c r="J2" t="s">
        <v>45</v>
      </c>
    </row>
    <row r="3" spans="1:10" x14ac:dyDescent="0.3">
      <c r="A3">
        <v>2</v>
      </c>
      <c r="B3" t="s">
        <v>24</v>
      </c>
      <c r="D3">
        <v>2</v>
      </c>
      <c r="E3" t="s">
        <v>24</v>
      </c>
      <c r="H3">
        <v>2</v>
      </c>
      <c r="J3" t="s">
        <v>46</v>
      </c>
    </row>
    <row r="4" spans="1:10" x14ac:dyDescent="0.3">
      <c r="A4">
        <v>3</v>
      </c>
      <c r="B4" t="s">
        <v>24</v>
      </c>
      <c r="D4">
        <v>3</v>
      </c>
      <c r="E4" t="s">
        <v>25</v>
      </c>
      <c r="H4">
        <v>4</v>
      </c>
      <c r="J4" t="s">
        <v>47</v>
      </c>
    </row>
    <row r="5" spans="1:10" x14ac:dyDescent="0.3">
      <c r="A5">
        <v>4</v>
      </c>
      <c r="B5" t="s">
        <v>24</v>
      </c>
      <c r="D5">
        <v>4</v>
      </c>
      <c r="E5" t="s">
        <v>25</v>
      </c>
      <c r="H5">
        <v>8</v>
      </c>
      <c r="J5" t="s">
        <v>48</v>
      </c>
    </row>
    <row r="6" spans="1:10" x14ac:dyDescent="0.3">
      <c r="A6">
        <v>5</v>
      </c>
      <c r="B6" t="s">
        <v>25</v>
      </c>
      <c r="D6">
        <v>5</v>
      </c>
      <c r="E6" t="s">
        <v>26</v>
      </c>
      <c r="J6" t="s">
        <v>49</v>
      </c>
    </row>
    <row r="7" spans="1:10" x14ac:dyDescent="0.3">
      <c r="A7">
        <v>6</v>
      </c>
      <c r="B7" t="s">
        <v>25</v>
      </c>
      <c r="D7">
        <v>6</v>
      </c>
      <c r="E7" t="s">
        <v>26</v>
      </c>
      <c r="J7" t="s">
        <v>50</v>
      </c>
    </row>
    <row r="8" spans="1:10" x14ac:dyDescent="0.3">
      <c r="A8">
        <v>7</v>
      </c>
      <c r="B8" t="s">
        <v>25</v>
      </c>
      <c r="D8">
        <v>7</v>
      </c>
      <c r="E8" t="s">
        <v>26</v>
      </c>
      <c r="H8" t="s">
        <v>55</v>
      </c>
    </row>
    <row r="9" spans="1:10" x14ac:dyDescent="0.3">
      <c r="A9">
        <v>8</v>
      </c>
      <c r="B9" t="s">
        <v>25</v>
      </c>
      <c r="D9">
        <v>8</v>
      </c>
      <c r="E9" t="s">
        <v>26</v>
      </c>
      <c r="H9" t="s">
        <v>56</v>
      </c>
    </row>
    <row r="10" spans="1:10" x14ac:dyDescent="0.3">
      <c r="A10">
        <v>9</v>
      </c>
      <c r="B10" t="s">
        <v>25</v>
      </c>
      <c r="D10">
        <v>9</v>
      </c>
      <c r="E10" t="s">
        <v>26</v>
      </c>
    </row>
    <row r="11" spans="1:10" x14ac:dyDescent="0.3">
      <c r="A11">
        <v>10</v>
      </c>
      <c r="B11" t="s">
        <v>25</v>
      </c>
    </row>
    <row r="12" spans="1:10" x14ac:dyDescent="0.3">
      <c r="A12">
        <v>11</v>
      </c>
      <c r="B12" t="s">
        <v>25</v>
      </c>
    </row>
    <row r="13" spans="1:10" x14ac:dyDescent="0.3">
      <c r="A13">
        <v>12</v>
      </c>
      <c r="B13" t="s">
        <v>25</v>
      </c>
    </row>
    <row r="14" spans="1:10" x14ac:dyDescent="0.3">
      <c r="A14">
        <v>13</v>
      </c>
      <c r="B14" t="s">
        <v>25</v>
      </c>
    </row>
    <row r="15" spans="1:10" x14ac:dyDescent="0.3">
      <c r="A15">
        <v>14</v>
      </c>
      <c r="B15" t="s">
        <v>25</v>
      </c>
    </row>
    <row r="16" spans="1:10" x14ac:dyDescent="0.3">
      <c r="A16">
        <v>15</v>
      </c>
      <c r="B16" t="s">
        <v>25</v>
      </c>
    </row>
    <row r="17" spans="1:2" x14ac:dyDescent="0.3">
      <c r="A17">
        <v>16</v>
      </c>
      <c r="B17" t="s">
        <v>26</v>
      </c>
    </row>
    <row r="18" spans="1:2" x14ac:dyDescent="0.3">
      <c r="A18">
        <v>17</v>
      </c>
      <c r="B18" t="s">
        <v>26</v>
      </c>
    </row>
    <row r="19" spans="1:2" x14ac:dyDescent="0.3">
      <c r="A19">
        <v>18</v>
      </c>
      <c r="B19" t="s">
        <v>26</v>
      </c>
    </row>
    <row r="20" spans="1:2" x14ac:dyDescent="0.3">
      <c r="A20">
        <v>19</v>
      </c>
      <c r="B20" t="s">
        <v>26</v>
      </c>
    </row>
    <row r="21" spans="1:2" x14ac:dyDescent="0.3">
      <c r="A21">
        <v>20</v>
      </c>
      <c r="B21" t="s">
        <v>26</v>
      </c>
    </row>
    <row r="22" spans="1:2" x14ac:dyDescent="0.3">
      <c r="A22">
        <v>21</v>
      </c>
      <c r="B22" t="s">
        <v>26</v>
      </c>
    </row>
    <row r="23" spans="1:2" x14ac:dyDescent="0.3">
      <c r="A23">
        <v>22</v>
      </c>
      <c r="B23" t="s">
        <v>26</v>
      </c>
    </row>
    <row r="24" spans="1:2" x14ac:dyDescent="0.3">
      <c r="A24">
        <v>23</v>
      </c>
      <c r="B24" t="s">
        <v>26</v>
      </c>
    </row>
    <row r="25" spans="1:2" x14ac:dyDescent="0.3">
      <c r="A25">
        <v>24</v>
      </c>
      <c r="B25" t="s">
        <v>26</v>
      </c>
    </row>
    <row r="26" spans="1:2" x14ac:dyDescent="0.3">
      <c r="A26">
        <v>25</v>
      </c>
      <c r="B26" t="s">
        <v>26</v>
      </c>
    </row>
    <row r="27" spans="1:2" x14ac:dyDescent="0.3">
      <c r="A27">
        <v>26</v>
      </c>
      <c r="B27" t="s">
        <v>26</v>
      </c>
    </row>
    <row r="28" spans="1:2" x14ac:dyDescent="0.3">
      <c r="A28">
        <v>27</v>
      </c>
      <c r="B28" t="s">
        <v>26</v>
      </c>
    </row>
    <row r="29" spans="1:2" x14ac:dyDescent="0.3">
      <c r="A29">
        <v>28</v>
      </c>
      <c r="B29" t="s">
        <v>26</v>
      </c>
    </row>
    <row r="30" spans="1:2" x14ac:dyDescent="0.3">
      <c r="A30">
        <v>29</v>
      </c>
      <c r="B30" t="s">
        <v>26</v>
      </c>
    </row>
    <row r="31" spans="1:2" x14ac:dyDescent="0.3">
      <c r="A31">
        <v>30</v>
      </c>
      <c r="B31" t="s">
        <v>26</v>
      </c>
    </row>
    <row r="32" spans="1:2" x14ac:dyDescent="0.3">
      <c r="A32">
        <v>31</v>
      </c>
      <c r="B32" t="s">
        <v>26</v>
      </c>
    </row>
    <row r="33" spans="1:2" x14ac:dyDescent="0.3">
      <c r="A33">
        <v>32</v>
      </c>
      <c r="B33" t="s">
        <v>26</v>
      </c>
    </row>
    <row r="34" spans="1:2" x14ac:dyDescent="0.3">
      <c r="A34">
        <v>33</v>
      </c>
      <c r="B34" t="s">
        <v>27</v>
      </c>
    </row>
    <row r="35" spans="1:2" x14ac:dyDescent="0.3">
      <c r="A35">
        <v>34</v>
      </c>
      <c r="B35" t="s">
        <v>27</v>
      </c>
    </row>
    <row r="36" spans="1:2" x14ac:dyDescent="0.3">
      <c r="A36">
        <v>35</v>
      </c>
      <c r="B36" t="s">
        <v>27</v>
      </c>
    </row>
    <row r="37" spans="1:2" x14ac:dyDescent="0.3">
      <c r="A37">
        <v>36</v>
      </c>
      <c r="B37" t="s">
        <v>27</v>
      </c>
    </row>
    <row r="38" spans="1:2" x14ac:dyDescent="0.3">
      <c r="A38">
        <v>37</v>
      </c>
      <c r="B38" t="s">
        <v>27</v>
      </c>
    </row>
    <row r="39" spans="1:2" x14ac:dyDescent="0.3">
      <c r="A39">
        <v>38</v>
      </c>
      <c r="B39" t="s">
        <v>27</v>
      </c>
    </row>
    <row r="40" spans="1:2" x14ac:dyDescent="0.3">
      <c r="A40">
        <v>39</v>
      </c>
      <c r="B40" t="s">
        <v>27</v>
      </c>
    </row>
    <row r="41" spans="1:2" x14ac:dyDescent="0.3">
      <c r="A41">
        <v>40</v>
      </c>
      <c r="B41" t="s">
        <v>27</v>
      </c>
    </row>
    <row r="42" spans="1:2" x14ac:dyDescent="0.3">
      <c r="A42">
        <v>41</v>
      </c>
      <c r="B42" t="s">
        <v>27</v>
      </c>
    </row>
    <row r="43" spans="1:2" x14ac:dyDescent="0.3">
      <c r="A43">
        <v>42</v>
      </c>
      <c r="B43" t="s">
        <v>27</v>
      </c>
    </row>
    <row r="44" spans="1:2" x14ac:dyDescent="0.3">
      <c r="A44">
        <v>43</v>
      </c>
      <c r="B44" t="s">
        <v>27</v>
      </c>
    </row>
    <row r="45" spans="1:2" x14ac:dyDescent="0.3">
      <c r="A45">
        <v>44</v>
      </c>
      <c r="B45" t="s">
        <v>27</v>
      </c>
    </row>
    <row r="46" spans="1:2" x14ac:dyDescent="0.3">
      <c r="A46">
        <v>45</v>
      </c>
      <c r="B46" t="s">
        <v>27</v>
      </c>
    </row>
    <row r="47" spans="1:2" x14ac:dyDescent="0.3">
      <c r="A47">
        <v>46</v>
      </c>
      <c r="B47" t="s">
        <v>27</v>
      </c>
    </row>
    <row r="48" spans="1:2" x14ac:dyDescent="0.3">
      <c r="A48">
        <v>47</v>
      </c>
      <c r="B48" t="s">
        <v>27</v>
      </c>
    </row>
    <row r="49" spans="1:2" x14ac:dyDescent="0.3">
      <c r="A49">
        <v>48</v>
      </c>
      <c r="B49" t="s">
        <v>27</v>
      </c>
    </row>
    <row r="50" spans="1:2" x14ac:dyDescent="0.3">
      <c r="A50">
        <v>49</v>
      </c>
      <c r="B50" t="s">
        <v>27</v>
      </c>
    </row>
    <row r="51" spans="1:2" x14ac:dyDescent="0.3">
      <c r="A51">
        <v>50</v>
      </c>
      <c r="B51" t="s">
        <v>27</v>
      </c>
    </row>
    <row r="52" spans="1:2" x14ac:dyDescent="0.3">
      <c r="A52">
        <v>51</v>
      </c>
      <c r="B52" t="s">
        <v>27</v>
      </c>
    </row>
    <row r="53" spans="1:2" x14ac:dyDescent="0.3">
      <c r="A53">
        <v>52</v>
      </c>
      <c r="B53" t="s">
        <v>27</v>
      </c>
    </row>
    <row r="54" spans="1:2" x14ac:dyDescent="0.3">
      <c r="A54">
        <v>53</v>
      </c>
      <c r="B54" t="s">
        <v>27</v>
      </c>
    </row>
    <row r="55" spans="1:2" x14ac:dyDescent="0.3">
      <c r="A55">
        <v>54</v>
      </c>
      <c r="B55" t="s">
        <v>27</v>
      </c>
    </row>
    <row r="56" spans="1:2" x14ac:dyDescent="0.3">
      <c r="A56">
        <v>55</v>
      </c>
      <c r="B56" t="s">
        <v>27</v>
      </c>
    </row>
    <row r="57" spans="1:2" x14ac:dyDescent="0.3">
      <c r="A57">
        <v>56</v>
      </c>
      <c r="B57" t="s">
        <v>27</v>
      </c>
    </row>
    <row r="58" spans="1:2" x14ac:dyDescent="0.3">
      <c r="A58">
        <v>57</v>
      </c>
      <c r="B58" t="s">
        <v>27</v>
      </c>
    </row>
    <row r="59" spans="1:2" x14ac:dyDescent="0.3">
      <c r="A59">
        <v>58</v>
      </c>
      <c r="B59" t="s">
        <v>27</v>
      </c>
    </row>
    <row r="60" spans="1:2" x14ac:dyDescent="0.3">
      <c r="A60">
        <v>59</v>
      </c>
      <c r="B60" t="s">
        <v>27</v>
      </c>
    </row>
    <row r="61" spans="1:2" x14ac:dyDescent="0.3">
      <c r="A61">
        <v>60</v>
      </c>
      <c r="B61" t="s">
        <v>27</v>
      </c>
    </row>
    <row r="62" spans="1:2" x14ac:dyDescent="0.3">
      <c r="A62">
        <v>61</v>
      </c>
      <c r="B62" t="s">
        <v>27</v>
      </c>
    </row>
    <row r="63" spans="1:2" x14ac:dyDescent="0.3">
      <c r="A63">
        <v>62</v>
      </c>
      <c r="B63" t="s">
        <v>27</v>
      </c>
    </row>
    <row r="64" spans="1:2" x14ac:dyDescent="0.3">
      <c r="A64">
        <v>63</v>
      </c>
      <c r="B64" t="s">
        <v>27</v>
      </c>
    </row>
    <row r="65" spans="1:8" x14ac:dyDescent="0.3">
      <c r="A65">
        <v>64</v>
      </c>
      <c r="B65" t="s">
        <v>27</v>
      </c>
    </row>
    <row r="67" spans="1:8" x14ac:dyDescent="0.3">
      <c r="A67" s="77" t="s">
        <v>33</v>
      </c>
      <c r="B67" s="77"/>
      <c r="D67" s="77" t="s">
        <v>37</v>
      </c>
      <c r="E67" s="77"/>
      <c r="G67" s="78" t="s">
        <v>44</v>
      </c>
      <c r="H67" s="78"/>
    </row>
    <row r="68" spans="1:8" ht="55.2" x14ac:dyDescent="0.3">
      <c r="A68" s="6">
        <v>1</v>
      </c>
      <c r="B68" s="7" t="s">
        <v>30</v>
      </c>
      <c r="D68" s="6">
        <v>1</v>
      </c>
      <c r="E68" s="7" t="s">
        <v>34</v>
      </c>
      <c r="G68" s="8" t="s">
        <v>38</v>
      </c>
      <c r="H68" s="7" t="s">
        <v>39</v>
      </c>
    </row>
    <row r="69" spans="1:8" ht="69" x14ac:dyDescent="0.3">
      <c r="A69" s="6">
        <v>2</v>
      </c>
      <c r="B69" s="7" t="s">
        <v>31</v>
      </c>
      <c r="D69" s="6">
        <v>2</v>
      </c>
      <c r="E69" s="7" t="s">
        <v>35</v>
      </c>
      <c r="G69" s="6" t="s">
        <v>40</v>
      </c>
      <c r="H69" s="7" t="s">
        <v>41</v>
      </c>
    </row>
    <row r="70" spans="1:8" ht="55.2" x14ac:dyDescent="0.3">
      <c r="A70" s="6">
        <v>3</v>
      </c>
      <c r="B70" s="7" t="s">
        <v>32</v>
      </c>
      <c r="D70" s="6">
        <v>3</v>
      </c>
      <c r="E70" s="7" t="s">
        <v>36</v>
      </c>
      <c r="G70" s="6" t="s">
        <v>42</v>
      </c>
      <c r="H70" s="7" t="s">
        <v>43</v>
      </c>
    </row>
  </sheetData>
  <mergeCells count="3">
    <mergeCell ref="A67:B67"/>
    <mergeCell ref="D67:E67"/>
    <mergeCell ref="G67:H67"/>
  </mergeCells>
  <phoneticPr fontId="7" type="noConversion"/>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Trommel</vt:lpstr>
      <vt:lpstr>TABLA DATOS</vt:lpstr>
      <vt:lpstr>Trommel!Área_de_impresión</vt:lpstr>
      <vt:lpstr>Trommel!Print_Area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Hernán Orellana</dc:creator>
  <cp:lastModifiedBy>Nelson Montt</cp:lastModifiedBy>
  <cp:lastPrinted>2022-11-16T15:03:12Z</cp:lastPrinted>
  <dcterms:created xsi:type="dcterms:W3CDTF">2010-06-02T14:46:58Z</dcterms:created>
  <dcterms:modified xsi:type="dcterms:W3CDTF">2024-11-17T21:17:09Z</dcterms:modified>
</cp:coreProperties>
</file>